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Informacion\Documents\aaa - PAULI\AA_PROYECTO DE GRADO\1. Proyecto de Grado Final_QHSE\"/>
    </mc:Choice>
  </mc:AlternateContent>
  <bookViews>
    <workbookView xWindow="0" yWindow="0" windowWidth="11250" windowHeight="7425"/>
  </bookViews>
  <sheets>
    <sheet name="Matriz de RyO" sheetId="8" r:id="rId1"/>
    <sheet name="Criterios" sheetId="6" r:id="rId2"/>
    <sheet name="Listas" sheetId="5" state="hidden" r:id="rId3"/>
    <sheet name="Logos" sheetId="7" state="hidden" r:id="rId4"/>
  </sheets>
  <definedNames>
    <definedName name="Clasificacion">Listas!$C$2:$C$7</definedName>
    <definedName name="Consorcio">OFFSET(Logos!$A$2,0,0,COUNTA(Logos!$A$2:$A$15),1)</definedName>
    <definedName name="Control">Listas!$J$2:$J$3</definedName>
    <definedName name="Estado">Listas!$J$2:$J$4</definedName>
    <definedName name="Impacto">Listas!$H$2:$H$6</definedName>
    <definedName name="Logo">INDEX(Logos!$C$2:$C$15,(MATCH(#REF!,Consorcio,0)))</definedName>
    <definedName name="Objetivo">Listas!$F$2:$F$7</definedName>
    <definedName name="Opcion">Listas!$I$2:$I$5</definedName>
    <definedName name="Origen">Listas!$E$2:$E$3</definedName>
    <definedName name="Probabilidad">Listas!$G$2:$G$6</definedName>
    <definedName name="Proceso">Listas!$A$2:$A$16</definedName>
    <definedName name="Proyecto">Listas!$B$2:$B$22</definedName>
    <definedName name="RuO">Listas!$D$2:$D$3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0" i="8" l="1"/>
  <c r="M11" i="8"/>
  <c r="M9" i="8"/>
  <c r="I29" i="8" l="1"/>
  <c r="I30" i="8"/>
  <c r="I31" i="8"/>
  <c r="I32" i="8"/>
  <c r="I28" i="8"/>
  <c r="K27" i="8"/>
  <c r="I27" i="8"/>
  <c r="L27" i="8" l="1"/>
  <c r="M27" i="8" s="1"/>
  <c r="K32" i="8" l="1"/>
  <c r="K31" i="8"/>
  <c r="L31" i="8" s="1"/>
  <c r="M31" i="8" s="1"/>
  <c r="K30" i="8"/>
  <c r="K29" i="8"/>
  <c r="L13" i="8"/>
  <c r="M13" i="8" s="1"/>
  <c r="K26" i="8"/>
  <c r="I26" i="8"/>
  <c r="L26" i="8" s="1"/>
  <c r="M26" i="8" s="1"/>
  <c r="K8" i="8"/>
  <c r="K9" i="8"/>
  <c r="L9" i="8" s="1"/>
  <c r="K10" i="8"/>
  <c r="K11" i="8"/>
  <c r="L11" i="8" s="1"/>
  <c r="K12" i="8"/>
  <c r="K13" i="8"/>
  <c r="K15" i="8"/>
  <c r="L15" i="8" s="1"/>
  <c r="M15" i="8" s="1"/>
  <c r="K16" i="8"/>
  <c r="K17" i="8"/>
  <c r="K18" i="8"/>
  <c r="K19" i="8"/>
  <c r="K20" i="8"/>
  <c r="K21" i="8"/>
  <c r="K22" i="8"/>
  <c r="L22" i="8" s="1"/>
  <c r="M22" i="8" s="1"/>
  <c r="K23" i="8"/>
  <c r="L23" i="8" s="1"/>
  <c r="M23" i="8" s="1"/>
  <c r="K24" i="8"/>
  <c r="K25" i="8"/>
  <c r="L25" i="8" s="1"/>
  <c r="K28" i="8"/>
  <c r="L28" i="8" s="1"/>
  <c r="M28" i="8" s="1"/>
  <c r="I11" i="8"/>
  <c r="I12" i="8"/>
  <c r="L12" i="8" s="1"/>
  <c r="M12" i="8" s="1"/>
  <c r="I13" i="8"/>
  <c r="I14" i="8"/>
  <c r="I15" i="8"/>
  <c r="I16" i="8"/>
  <c r="I17" i="8"/>
  <c r="I18" i="8"/>
  <c r="I19" i="8"/>
  <c r="I20" i="8"/>
  <c r="I21" i="8"/>
  <c r="I22" i="8"/>
  <c r="I23" i="8"/>
  <c r="I24" i="8"/>
  <c r="L24" i="8"/>
  <c r="M24" i="8" s="1"/>
  <c r="L20" i="8"/>
  <c r="M20" i="8" s="1"/>
  <c r="K7" i="8"/>
  <c r="L19" i="8"/>
  <c r="M19" i="8" s="1"/>
  <c r="L7" i="8"/>
  <c r="M7" i="8" s="1"/>
  <c r="L32" i="8"/>
  <c r="M32" i="8" s="1"/>
  <c r="L30" i="8"/>
  <c r="M30" i="8" s="1"/>
  <c r="L29" i="8"/>
  <c r="M29" i="8" s="1"/>
  <c r="L18" i="8"/>
  <c r="M18" i="8" s="1"/>
  <c r="L17" i="8"/>
  <c r="M17" i="8" s="1"/>
  <c r="L16" i="8"/>
  <c r="M16" i="8" s="1"/>
  <c r="L14" i="8"/>
  <c r="M14" i="8" s="1"/>
  <c r="I10" i="8"/>
  <c r="I9" i="8"/>
  <c r="L8" i="8"/>
  <c r="M8" i="8" s="1"/>
  <c r="I8" i="8"/>
  <c r="I7" i="8"/>
  <c r="M25" i="8" l="1"/>
  <c r="L21" i="8"/>
  <c r="M21" i="8" s="1"/>
  <c r="L10" i="8"/>
</calcChain>
</file>

<file path=xl/sharedStrings.xml><?xml version="1.0" encoding="utf-8"?>
<sst xmlns="http://schemas.openxmlformats.org/spreadsheetml/2006/main" count="407" uniqueCount="242">
  <si>
    <t>MATRIZ DE GESTION DE RIESGOS Y OPORTUNIDADES</t>
  </si>
  <si>
    <t>JOYCO</t>
  </si>
  <si>
    <t>IDENTIFICACION</t>
  </si>
  <si>
    <t>EVALUACION</t>
  </si>
  <si>
    <t>GESTION</t>
  </si>
  <si>
    <t>VERIFICACION</t>
  </si>
  <si>
    <t>SEGUIMIENTO A LA EFICACIA</t>
  </si>
  <si>
    <t>PROCESO</t>
  </si>
  <si>
    <t>ACTIVIDAD</t>
  </si>
  <si>
    <t>SALIDA
 (No aplica para oportunidades)</t>
  </si>
  <si>
    <t>ORIGEN</t>
  </si>
  <si>
    <t>PROBABILIDAD INHERENTE
 (No aplica para oportunidades)</t>
  </si>
  <si>
    <t>INTERPRETACION DE PROBABILIDAD</t>
  </si>
  <si>
    <t>IMPACTO INHERENTE
 (No aplica para oportunidades)</t>
  </si>
  <si>
    <t>INTERPRETACION DEL RESULTADO INHELENTE
 (No aplica para oportunidades)</t>
  </si>
  <si>
    <t>TRATAMIENTO RECOMENDADO
 (No aplica para oportunidades)</t>
  </si>
  <si>
    <t>OPCION DE MANEJO
 (No aplica para oportunidades)</t>
  </si>
  <si>
    <t>ACCIONES A TOMAR</t>
  </si>
  <si>
    <t>RESPONSABLE</t>
  </si>
  <si>
    <t>FECHA DE EJECUCION</t>
  </si>
  <si>
    <t>EVIDENCIA DOCUMENTAL</t>
  </si>
  <si>
    <t>FECHA DE VERIFICACION</t>
  </si>
  <si>
    <t>% CUMPLIMIENTO DE LAS ACCIONES</t>
  </si>
  <si>
    <t>RESPONSABLE DE LA VERIFICACION</t>
  </si>
  <si>
    <t>OBSERVACIONES</t>
  </si>
  <si>
    <t>FECHA DE SEGUIMIENTO A LA EFICACIA</t>
  </si>
  <si>
    <t>PROBABILIDAD RESIDUAL
 (No aplica para oportunidades)</t>
  </si>
  <si>
    <t>INTERPRETACION DE PROBABILIDAD
 (No aplica para oportunidades)</t>
  </si>
  <si>
    <t>IMPACTO RESIDUAL
 (No aplica para oportunidades)</t>
  </si>
  <si>
    <t>INTERPRETACION DE IMPACTO
 (No aplica para oportunidades)</t>
  </si>
  <si>
    <t>INTERPRETACION DEL RESULTADO RESIDUAL
 (No aplica para oportunidades)</t>
  </si>
  <si>
    <t>Versión</t>
  </si>
  <si>
    <t>Elaboro</t>
  </si>
  <si>
    <t>Fecha</t>
  </si>
  <si>
    <t>Reviso</t>
  </si>
  <si>
    <t xml:space="preserve">Aprobó </t>
  </si>
  <si>
    <t>TABLA DE PROBABILIDAD</t>
  </si>
  <si>
    <t>Descripción</t>
  </si>
  <si>
    <t>Frecuencia</t>
  </si>
  <si>
    <t>Casi seguro</t>
  </si>
  <si>
    <t>Se espera que el evento ocurra en la mayoría de las circunstancias</t>
  </si>
  <si>
    <t>Más de una vez al año</t>
  </si>
  <si>
    <t>Probable</t>
  </si>
  <si>
    <t>Es viable que el evento ocurra en la mayoria de las circunstancias</t>
  </si>
  <si>
    <t>Al menos 1 vez en el último año</t>
  </si>
  <si>
    <t>Posible</t>
  </si>
  <si>
    <t>El evento podría ocurrir en algún momento</t>
  </si>
  <si>
    <t>Al menos 1 vez en los últimos 2 años</t>
  </si>
  <si>
    <t>Improbable</t>
  </si>
  <si>
    <t>Al menos 1 vez en los últimos 5 años</t>
  </si>
  <si>
    <t>Rara vez</t>
  </si>
  <si>
    <t>El evento puede ocurrir solo en circunstancias excepcionales (poco comunes o anormales)</t>
  </si>
  <si>
    <t>No se ha presentado en los últimos 5 años</t>
  </si>
  <si>
    <t>TABLA DE IMPACTO</t>
  </si>
  <si>
    <t>Rango</t>
  </si>
  <si>
    <t>Impacto (consecuencias) cualitativo</t>
  </si>
  <si>
    <t>Catastrófico</t>
  </si>
  <si>
    <t>- Interrupción de las operaciones de la organizacion por más de cinco (5) días
- Intervención por parte de un ente de control u otro ente regulador
- Pérdida de información critica para la organizacion que no se puede recuperar
- Incumplimiento en las metas y objetivos organizacionales afectando de forma grave la ejecución presupuestada</t>
  </si>
  <si>
    <t>Se debe asumir el riesgo y asumir las consecuencias. Los riesgos de las zonas baja se encuentran en un nivel que puede eliminarse o reducirse fácilmente con los controles establecidos en la organizacion.</t>
  </si>
  <si>
    <t>Mayor</t>
  </si>
  <si>
    <t>- Interrupción de las operaciones de la organizacion por más de dos (2) días
- Pérdida de información critica que puede ser recuperada de forma parcial o incompleta
- Sanción por parte del ente de control y otro ente regulador
- Incumplimiento en las metas y objetivos organizacionales afectando el cumplimiento en las metas de gobierno
- Imagen organizacional afectada en el orden nacional o regional por incumplimiento en la prestación del servicio</t>
  </si>
  <si>
    <t>Asumir el riesgo / reducir el riesgo. Deben tomarse las medidas necesarias para llevar los riesgos a la Zona de Riesgo Baja o eliminarlo, actuando bien sea sobre la probabilidad de ocurrencia o sobre la consecuencia, según sea el caso y tenga las posibilidades de acción.</t>
  </si>
  <si>
    <t>Moderado</t>
  </si>
  <si>
    <t>- Interrupción de las operaciones de la organizacion por más de un (1) día
- Reclamaciones o quejas del cliente que podrían implicar una denuncia ante los entes reguladores o una demanda de largo alcance para la organizacion
- Inoportunidad en la información ocasionando retrasos en la presentacion de informacion a terceros
- Reproceso de actividades y aumento de carga operativa
- Imagen organizacional afectada en el orden nacional o regional por retrasos en la prestación del servicio
- Investigaciones penales, fiscales o disciplinarias</t>
  </si>
  <si>
    <t>Deben tomarse las medidas necesarias para llevar los riesgos a la Zona de Riesgo Moderada, Baja o eliminarlo. Reducir el riesgo, evitar, compartir o transferir.</t>
  </si>
  <si>
    <t>Menor</t>
  </si>
  <si>
    <t>- Interrupción de las operaciones de la organizacion por algunas horas
- Imagen organizacional afectada localmente por retrasos en la prestación del servicio a los usuarios o ciudadanos</t>
  </si>
  <si>
    <t>Los riesgos de la Zona de Riesgo Extrema requieren de un tratamiento prioritario. Se deben implementar los controles orientados a reducir la posibilidad de ocurrencia del riesgo o disminuir el impacto de sus efectos y tomar las medidas de protección. Reducir el riesgo, evitar, compartir o transferir</t>
  </si>
  <si>
    <t>Insignificante</t>
  </si>
  <si>
    <t>- No ha Interrupción de las operaciones de la organizacion
- No se generan sanciones económicas o administrativas
- No se afecta la Imagen organizacional de forma significativa</t>
  </si>
  <si>
    <t>Proceso</t>
  </si>
  <si>
    <t>Proyecto</t>
  </si>
  <si>
    <t>Clasificacion</t>
  </si>
  <si>
    <t>Riesgo/oportunidad</t>
  </si>
  <si>
    <t>Origen</t>
  </si>
  <si>
    <t>Objetivo QHSE</t>
  </si>
  <si>
    <t>Probabilidad</t>
  </si>
  <si>
    <t>Impacto</t>
  </si>
  <si>
    <t>Opcion</t>
  </si>
  <si>
    <t>Estado</t>
  </si>
  <si>
    <t>Administracion de la infraestructura</t>
  </si>
  <si>
    <t>Tecnologico</t>
  </si>
  <si>
    <t>Riesgo</t>
  </si>
  <si>
    <t>Interno</t>
  </si>
  <si>
    <t xml:space="preserve">Conseguir que nuestros clientes tengan una excelente percepción de la organizacion, sus miembros, la calidad de su trabajo y su cumplimiento             </t>
  </si>
  <si>
    <t>Evitar</t>
  </si>
  <si>
    <t>Existe, esta documentado</t>
  </si>
  <si>
    <t>Compras y Servicios</t>
  </si>
  <si>
    <t>Casanare</t>
  </si>
  <si>
    <t>Operativo</t>
  </si>
  <si>
    <t>Oportunidad</t>
  </si>
  <si>
    <t>Externo</t>
  </si>
  <si>
    <t xml:space="preserve">Asegurar que los requisitos contractuales y legales del cliente sean satisfechos en su totalidad.  </t>
  </si>
  <si>
    <t>Reducir</t>
  </si>
  <si>
    <t>Esta documentado pero no se aplica</t>
  </si>
  <si>
    <t>Consultoria de estudios y diseños</t>
  </si>
  <si>
    <t>Cauca</t>
  </si>
  <si>
    <t>Financiero</t>
  </si>
  <si>
    <t xml:space="preserve">Mantener un equipo humano capacitado y comprometido con las metas de la organización.    </t>
  </si>
  <si>
    <t>Transferir</t>
  </si>
  <si>
    <t>No Existe, no esta documentado</t>
  </si>
  <si>
    <t>Contable y Financiero</t>
  </si>
  <si>
    <t>Estrategico</t>
  </si>
  <si>
    <t>Minimizar la ocurrencia de accidentes de trabajo, enfermedades laborales y los daños a la propiedad, mediante el control de riesgos prioritarios.</t>
  </si>
  <si>
    <t>Asumir</t>
  </si>
  <si>
    <t>Gestion de la Informacion</t>
  </si>
  <si>
    <t>De Imagen</t>
  </si>
  <si>
    <t>Mitigar los impactos al medio ambiente,mediante el control de los aspectos ambientales significativos y el uso racional de los recursos</t>
  </si>
  <si>
    <t>Gestion vial</t>
  </si>
  <si>
    <t>Cusiana</t>
  </si>
  <si>
    <t>Legal o de cumplimiento</t>
  </si>
  <si>
    <t xml:space="preserve">Mejorar continuamente la eficacia del sistema de gestión    </t>
  </si>
  <si>
    <t>Interventoria de concesiones viales</t>
  </si>
  <si>
    <t>Fundacion</t>
  </si>
  <si>
    <t>Interventoria de estudios y diseños</t>
  </si>
  <si>
    <t>Interventoria de obra</t>
  </si>
  <si>
    <t>La Carola</t>
  </si>
  <si>
    <t>Interventoria de recaudo de peajes</t>
  </si>
  <si>
    <t>La Linea</t>
  </si>
  <si>
    <t>Licitaciones</t>
  </si>
  <si>
    <t>Laboratorio</t>
  </si>
  <si>
    <t>QHSE</t>
  </si>
  <si>
    <t>Loboguerrero</t>
  </si>
  <si>
    <t>Talento JOYCO</t>
  </si>
  <si>
    <t>Meta</t>
  </si>
  <si>
    <t>TICS</t>
  </si>
  <si>
    <t>Norte de Santander</t>
  </si>
  <si>
    <t xml:space="preserve">San Carlos </t>
  </si>
  <si>
    <t xml:space="preserve">Sisga </t>
  </si>
  <si>
    <t>Guiados por una filosofia de mejoramiento continuo hacia el bienestar integral</t>
  </si>
  <si>
    <t>Tuquerres</t>
  </si>
  <si>
    <t>Consorcio</t>
  </si>
  <si>
    <t>Logo</t>
  </si>
  <si>
    <t>Consorcio JOYCO - Consultecnicos</t>
  </si>
  <si>
    <t>Consorcio Ingeocim JOYCO</t>
  </si>
  <si>
    <t>Consorcio JOYCO - C&amp;M</t>
  </si>
  <si>
    <t>INTERVENTORIA vial 2014</t>
  </si>
  <si>
    <t>VIAL JP</t>
  </si>
  <si>
    <t>INTERVIAL VALLE</t>
  </si>
  <si>
    <t>GOMEZ CAJIAO-JOYCO</t>
  </si>
  <si>
    <t>SAITEC - JOYCO</t>
  </si>
  <si>
    <t>VIAL CJ</t>
  </si>
  <si>
    <t>SEG - JOYCO</t>
  </si>
  <si>
    <t xml:space="preserve">Consorcio Consultecnicos - JOYCO </t>
  </si>
  <si>
    <t>Consorcio InterTUNEL</t>
  </si>
  <si>
    <t>Elaboración y/o actualización de presupuesto de proyectos</t>
  </si>
  <si>
    <t>Estado de cumplimiento de los requisitos de partes interesadas en el proceso</t>
  </si>
  <si>
    <t>Plan presupuestal empresas</t>
  </si>
  <si>
    <t>Elaboración de factura</t>
  </si>
  <si>
    <t>Contabilización de nómina y elaboración de comprobantes de egreso</t>
  </si>
  <si>
    <t>Liquidar obligaciones tributarias</t>
  </si>
  <si>
    <t>Actualización backlog</t>
  </si>
  <si>
    <t>factura radicada</t>
  </si>
  <si>
    <t>Nominas pagadas</t>
  </si>
  <si>
    <t>Estados Financieros</t>
  </si>
  <si>
    <t>Ingresos pendientes por ejecutar</t>
  </si>
  <si>
    <t>Rentabilidad mensual de empresas y variaciones del presupuesto</t>
  </si>
  <si>
    <t xml:space="preserve">Definición e implementación  de acciones correctivas y preventivas </t>
  </si>
  <si>
    <t>Informe de gestión</t>
  </si>
  <si>
    <t>Seguimiento de facturación</t>
  </si>
  <si>
    <t xml:space="preserve">Acciones correctivas y/o preventivas. </t>
  </si>
  <si>
    <t xml:space="preserve">Medición de la eficacia del proceso </t>
  </si>
  <si>
    <t>Valor facturado no pagado por proyecto y periodos de mora.</t>
  </si>
  <si>
    <t>Identificar acciones de mejora para los procesos de la organización</t>
  </si>
  <si>
    <t>No realizar seguimiento oportuno a los gastos administrativos y como consecuencia incurrir en grandes variaciones de los resultados financieros</t>
  </si>
  <si>
    <t>Compartir el presupuesto del gasto administrativo consolidado para que se tenga en cuenta al aprobar compras</t>
  </si>
  <si>
    <t>Compartir el presupuesto de los proyectos para que se tenga en cuenta al aprobar compras</t>
  </si>
  <si>
    <t>No realizar seguimiento oportuno a los gastos de proyectos y como consecuencia incurrir en grandes variaciones de los resultados financieros</t>
  </si>
  <si>
    <t>Errores en la contabilización</t>
  </si>
  <si>
    <t>Demora en la liquidación de las obligaciones nacionales y por lo mismo incurrir en sanciones</t>
  </si>
  <si>
    <t>Realizar un plan de gestión para mejorar el proceso de recolección de información para la presentación de impuestos municipales</t>
  </si>
  <si>
    <t>Mejorar los formatos de presentación y reducir tiempos en la elaboración de los mismos</t>
  </si>
  <si>
    <t>Mejorar los informes financieros dependiendo las necesidades que exprese la junta asesora.</t>
  </si>
  <si>
    <t>Minimizar tiempos de entrega de información contable</t>
  </si>
  <si>
    <t>No obtener respuesta oportuna a sugerencias realizadas para evitar problemas de liquidez</t>
  </si>
  <si>
    <t>Hacer seguimiento a las comunicaciones y/o solicitudes realizadas a la gerencia.</t>
  </si>
  <si>
    <t>Mejorar las comunicaciones con los clientes para establecer fechas más realistas de recaudo de facturas</t>
  </si>
  <si>
    <t>Atender auditorias internas y externas; y hacer seguimiento a las no conformidades que surjan.</t>
  </si>
  <si>
    <t>Verificar y recibir los diferentes documentos que han sido radicados en recepción</t>
  </si>
  <si>
    <t>Contabilización de gastos de proyectos</t>
  </si>
  <si>
    <t>Elaborar el presupuesto con colaboración de todo el equipo contable</t>
  </si>
  <si>
    <t>Fijar horarios para la recepción de información (4:00 pm)</t>
  </si>
  <si>
    <t>Que cada proyecto realice el registro contable de los gastos en que haya incurrido directamente desde el software contable.</t>
  </si>
  <si>
    <t>Revisión matriz de partes interesadas</t>
  </si>
  <si>
    <t>Proyección de ingresos, costos y gastos de proyectos.</t>
  </si>
  <si>
    <t>Información de pagos realizados</t>
  </si>
  <si>
    <t>Identificar colaboradores que requieran conocer el informe para otorgar permisos de acceso en SharePoint, además de notificar por correo cuando el informe esté actualizado.</t>
  </si>
  <si>
    <t>No realizar seguimiento a las no conformidades de auditorias externas, podría significar el no poder certificarnos con el ICONTEC</t>
  </si>
  <si>
    <t>Elaboración presupuesto de gasto administrativo del proceso contable y financiero.</t>
  </si>
  <si>
    <t>PLM-WVC</t>
  </si>
  <si>
    <t>RIESGO /
OPORTUNIDAD</t>
  </si>
  <si>
    <t>DESCRIPCION DEL RIESGO / OPORTUNIDAD 
(Aspectos, Cuestiones o Elementos que afecten la calidad de la actividad)</t>
  </si>
  <si>
    <t>ESTADO EN LA ORGANIZACIÓN 
DE LA ACCION A TOMAR</t>
  </si>
  <si>
    <t>Objeto</t>
  </si>
  <si>
    <t>INTERPRETACION 
DE IMPACTO</t>
  </si>
  <si>
    <t>Operación</t>
  </si>
  <si>
    <t>Elaboración presupuesto de los proyectos</t>
  </si>
  <si>
    <t>HSEQ</t>
  </si>
  <si>
    <t>Gerencia</t>
  </si>
  <si>
    <t xml:space="preserve">Elaboración de estados financieros consorcios </t>
  </si>
  <si>
    <t xml:space="preserve">Demora en la liquidación de las obligaciones, por reprocesos en la facturación </t>
  </si>
  <si>
    <t>Radicar la factura con errores, que pueden generar devoluciones</t>
  </si>
  <si>
    <t>Realizar mesa de trabajo mensual para verificación de de las facturas previas a su envío</t>
  </si>
  <si>
    <t xml:space="preserve">Operación </t>
  </si>
  <si>
    <t>Hacer seguimiento a las comunicaciones y/o solicitudes realizadas a la organización y a la gerencia</t>
  </si>
  <si>
    <t>No realizar seguimiento a las no conformidades de auditorias de clientes, podría generar procesos de incumplimiento y/o afectación de la imagen</t>
  </si>
  <si>
    <t>Realizar verificaciones previas a las aprobaciones de pago</t>
  </si>
  <si>
    <t xml:space="preserve">Realizar seguimiento a los estados financieros. </t>
  </si>
  <si>
    <t>A</t>
  </si>
  <si>
    <t>Validación de incumplimiento por desconocimiento y/o descuido</t>
  </si>
  <si>
    <t>Establecer un plan para el seguimiento y actualización de los requisitos legales y de otra indole</t>
  </si>
  <si>
    <t>Operación
(Legal)</t>
  </si>
  <si>
    <t>Operación
(Ambiental)</t>
  </si>
  <si>
    <t>Operación
(Campo)</t>
  </si>
  <si>
    <t>Actividades de ejecución
(preparación y vaciado de concreto)</t>
  </si>
  <si>
    <t xml:space="preserve">Instalacion de zapatas </t>
  </si>
  <si>
    <t>Actividades de ejecución
(remosión de la capa vegetal)</t>
  </si>
  <si>
    <t>Preparación del terreno</t>
  </si>
  <si>
    <t>Contaminación del aire por generación de material particulado, afectacion al suelo y a la fauna y flora</t>
  </si>
  <si>
    <t>afectación del paisaje, cambio de uso del suelo, alteración del habitat</t>
  </si>
  <si>
    <t>Entrega de equipos en campo  (matria prima)</t>
  </si>
  <si>
    <t>Actualización de matrices de cumplimiento legal y requisitos de otra indole</t>
  </si>
  <si>
    <t>Matriz actualizada y requisitos definidos por proyecto.</t>
  </si>
  <si>
    <t xml:space="preserve">Sobre costos por re proceos, por materiales incompletos y/o defectuosos. </t>
  </si>
  <si>
    <t>Entregas incompletas, que generan re procesos, retrasos en las fechas de entregas de los proyectos, que desprenden posibles sanciones e incumplimientos</t>
  </si>
  <si>
    <t xml:space="preserve">Validar disponibilidad de equipos en bodega y/o tener en cuenta los tiempos de importaciones de los equipos. 
Planificar los envíos. </t>
  </si>
  <si>
    <t>Inatalación de las soluciones solares fotovoltaicas</t>
  </si>
  <si>
    <t>Entrega de la solución al usuario</t>
  </si>
  <si>
    <t xml:space="preserve">Demoras en las entregas por condiciones climaticas y/o vias de acceso que retrasen las labores de ejecución. </t>
  </si>
  <si>
    <t xml:space="preserve">Compas </t>
  </si>
  <si>
    <t>Ejecutar ordenes de compra</t>
  </si>
  <si>
    <t>Certificados de compras</t>
  </si>
  <si>
    <t>Que no se tengan en cuenta las fechas de entrega, documetación de importación, y/o que no se verifiquen especificaciones técnicas</t>
  </si>
  <si>
    <t>Planificación y revision de las especificaciones de los proyectos (caracteristicas de las zonas)</t>
  </si>
  <si>
    <t>Verificación, validación y aprobación de las ordenes de compra con los directores de proyectos</t>
  </si>
  <si>
    <t xml:space="preserve">SOLO APLICA, UNA VEZ SE TENGAN IMPLEMENTADAS LAS MEDIDAS Y SE REALICEN SEGUIMIENTOS DE LAS MISMAS </t>
  </si>
  <si>
    <t xml:space="preserve">Atender observaciones realizadas, y dar respuesta oportuna a las mismas. </t>
  </si>
  <si>
    <t xml:space="preserve">Los riesgos aquí descritos hacen parte de las principales actividades desarrolladas por Suncolombia, para la ejecución de proyectos de instalación de sosluciones solares fotovoltaicas en zonas no interconectadas - ZNI, e incluye el analisis de las actividades desarrolladas en la oficna en Bogotá. </t>
  </si>
  <si>
    <t>Extremo</t>
  </si>
  <si>
    <t>Alto</t>
  </si>
  <si>
    <t>Bajo</t>
  </si>
  <si>
    <t>Nivel de 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</si>
</sst>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_-;\-* #,##0_-;_-* &quot;-&quot;_-;_-@_-"/>
    <numFmt numFmtId="165" formatCode="_ [$€-2]\ * #,##0.00_ ;_ [$€-2]\ * \-#,##0.00_ ;_ [$€-2]\ * \-??_ "/>
    <numFmt numFmtId="166" formatCode="d\-mmm\-yyyy;@"/>
    <numFmt numFmtId="167" formatCode="[$$-240A]#,##0.00;[Red]\([$$-240A]#,##0.00\)"/>
    <numFmt numFmtId="168" formatCode="_ [$€-2]\ * #,##0.00_ ;_ [$€-2]\ * \-#,##0.00_ ;_ [$€-2]\ * &quot;-&quot;??_ 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i/>
      <sz val="16"/>
      <color indexed="8"/>
      <name val="Calibri"/>
      <family val="2"/>
    </font>
    <font>
      <b/>
      <i/>
      <u/>
      <sz val="11"/>
      <color indexed="8"/>
      <name val="Calibri"/>
      <family val="2"/>
    </font>
    <font>
      <u/>
      <sz val="10"/>
      <color indexed="12"/>
      <name val="Arial"/>
      <family val="2"/>
    </font>
    <font>
      <u/>
      <sz val="10"/>
      <color indexed="12"/>
      <name val="Arial"/>
      <family val="2"/>
      <charset val="1"/>
    </font>
    <font>
      <sz val="10"/>
      <name val="DIN-Regular"/>
    </font>
    <font>
      <sz val="11"/>
      <color theme="1"/>
      <name val="DIN-Regular"/>
    </font>
    <font>
      <sz val="11"/>
      <color theme="0"/>
      <name val="DIN-Regular"/>
    </font>
    <font>
      <sz val="10"/>
      <color theme="1"/>
      <name val="DIN-Regular"/>
    </font>
    <font>
      <sz val="11"/>
      <color theme="1"/>
      <name val="Calibri"/>
      <family val="2"/>
      <scheme val="minor"/>
    </font>
    <font>
      <b/>
      <sz val="10"/>
      <name val="DIN-Regular"/>
    </font>
    <font>
      <sz val="10"/>
      <name val="Verdana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3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8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249977111117893"/>
      </left>
      <right style="thin">
        <color theme="1" tint="0.249977111117893"/>
      </right>
      <top style="thin">
        <color theme="1" tint="0.249977111117893"/>
      </top>
      <bottom style="thin">
        <color theme="1" tint="0.249977111117893"/>
      </bottom>
      <diagonal/>
    </border>
    <border>
      <left style="thin">
        <color theme="1" tint="0.249977111117893"/>
      </left>
      <right style="thin">
        <color theme="1" tint="0.249977111117893"/>
      </right>
      <top style="thin">
        <color theme="1" tint="0.249977111117893"/>
      </top>
      <bottom/>
      <diagonal/>
    </border>
    <border>
      <left/>
      <right style="thin">
        <color theme="1" tint="0.249977111117893"/>
      </right>
      <top style="thin">
        <color theme="1" tint="0.249977111117893"/>
      </top>
      <bottom style="thin">
        <color theme="1" tint="0.249977111117893"/>
      </bottom>
      <diagonal/>
    </border>
    <border>
      <left/>
      <right/>
      <top style="thin">
        <color theme="1" tint="0.249977111117893"/>
      </top>
      <bottom style="thin">
        <color theme="1" tint="0.24997711111789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0">
    <xf numFmtId="0" fontId="0" fillId="0" borderId="0"/>
    <xf numFmtId="0" fontId="1" fillId="0" borderId="0"/>
    <xf numFmtId="0" fontId="2" fillId="0" borderId="0"/>
    <xf numFmtId="0" fontId="6" fillId="0" borderId="0" applyBorder="0" applyProtection="0"/>
    <xf numFmtId="165" fontId="2" fillId="0" borderId="0" applyFill="0" applyBorder="0" applyAlignment="0" applyProtection="0"/>
    <xf numFmtId="0" fontId="3" fillId="0" borderId="0">
      <alignment horizontal="center"/>
    </xf>
    <xf numFmtId="0" fontId="3" fillId="0" borderId="0">
      <alignment horizontal="center" textRotation="90"/>
    </xf>
    <xf numFmtId="0" fontId="2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4" fillId="0" borderId="0"/>
    <xf numFmtId="167" fontId="4" fillId="0" borderId="0"/>
    <xf numFmtId="0" fontId="1" fillId="0" borderId="0"/>
    <xf numFmtId="0" fontId="5" fillId="0" borderId="0"/>
    <xf numFmtId="0" fontId="6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1" fillId="0" borderId="0"/>
  </cellStyleXfs>
  <cellXfs count="122">
    <xf numFmtId="0" fontId="0" fillId="0" borderId="0" xfId="0"/>
    <xf numFmtId="0" fontId="9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4" xfId="0" applyFont="1" applyBorder="1" applyAlignment="1">
      <alignment vertical="center" wrapText="1"/>
    </xf>
    <xf numFmtId="0" fontId="10" fillId="0" borderId="9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10" fillId="0" borderId="7" xfId="0" applyFont="1" applyBorder="1" applyAlignment="1">
      <alignment vertical="center"/>
    </xf>
    <xf numFmtId="0" fontId="8" fillId="0" borderId="0" xfId="0" applyFont="1"/>
    <xf numFmtId="0" fontId="7" fillId="3" borderId="11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justify" vertical="center" wrapText="1"/>
    </xf>
    <xf numFmtId="0" fontId="7" fillId="3" borderId="5" xfId="0" applyFont="1" applyFill="1" applyBorder="1" applyAlignment="1">
      <alignment horizontal="justify" vertical="center" wrapText="1"/>
    </xf>
    <xf numFmtId="0" fontId="13" fillId="0" borderId="4" xfId="21" applyBorder="1" applyAlignment="1">
      <alignment horizontal="center" vertical="center"/>
    </xf>
    <xf numFmtId="0" fontId="13" fillId="0" borderId="0" xfId="21" applyAlignment="1">
      <alignment horizontal="center" vertical="center"/>
    </xf>
    <xf numFmtId="0" fontId="13" fillId="0" borderId="0" xfId="21"/>
    <xf numFmtId="0" fontId="13" fillId="0" borderId="4" xfId="22" applyBorder="1" applyAlignment="1">
      <alignment horizontal="center" vertical="center"/>
    </xf>
    <xf numFmtId="0" fontId="13" fillId="0" borderId="0" xfId="22" applyAlignment="1">
      <alignment horizontal="center" vertical="center"/>
    </xf>
    <xf numFmtId="0" fontId="13" fillId="0" borderId="4" xfId="23" applyBorder="1" applyAlignment="1">
      <alignment horizontal="center" vertical="center" wrapText="1"/>
    </xf>
    <xf numFmtId="0" fontId="13" fillId="0" borderId="0" xfId="23" applyAlignment="1">
      <alignment horizontal="center" vertical="center"/>
    </xf>
    <xf numFmtId="0" fontId="1" fillId="0" borderId="0" xfId="24"/>
    <xf numFmtId="0" fontId="1" fillId="0" borderId="0" xfId="9"/>
    <xf numFmtId="0" fontId="13" fillId="0" borderId="4" xfId="25" applyBorder="1" applyAlignment="1">
      <alignment horizontal="center" vertical="center" wrapText="1"/>
    </xf>
    <xf numFmtId="0" fontId="13" fillId="0" borderId="0" xfId="25" applyAlignment="1">
      <alignment horizontal="center" vertical="center"/>
    </xf>
    <xf numFmtId="0" fontId="13" fillId="0" borderId="4" xfId="23" applyBorder="1" applyAlignment="1">
      <alignment horizontal="center" vertical="center"/>
    </xf>
    <xf numFmtId="0" fontId="1" fillId="0" borderId="4" xfId="9" applyBorder="1" applyAlignment="1">
      <alignment horizontal="center" vertical="center"/>
    </xf>
    <xf numFmtId="0" fontId="13" fillId="0" borderId="0" xfId="9" applyFont="1" applyAlignment="1">
      <alignment horizontal="center" vertical="center"/>
    </xf>
    <xf numFmtId="0" fontId="1" fillId="0" borderId="0" xfId="9" applyAlignment="1">
      <alignment horizontal="center" vertical="center"/>
    </xf>
    <xf numFmtId="0" fontId="14" fillId="0" borderId="4" xfId="9" applyFont="1" applyBorder="1" applyAlignment="1">
      <alignment horizontal="center" vertical="center"/>
    </xf>
    <xf numFmtId="0" fontId="13" fillId="0" borderId="4" xfId="22" applyBorder="1" applyAlignment="1">
      <alignment horizontal="center" vertical="center" wrapText="1"/>
    </xf>
    <xf numFmtId="0" fontId="14" fillId="0" borderId="4" xfId="21" applyFont="1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14" fontId="16" fillId="0" borderId="0" xfId="0" applyNumberFormat="1" applyFont="1" applyAlignment="1">
      <alignment horizontal="center" vertical="center" wrapText="1"/>
    </xf>
    <xf numFmtId="0" fontId="16" fillId="0" borderId="0" xfId="0" applyFont="1"/>
    <xf numFmtId="0" fontId="16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4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  <protection locked="0"/>
    </xf>
    <xf numFmtId="14" fontId="1" fillId="0" borderId="0" xfId="0" applyNumberFormat="1" applyFont="1" applyBorder="1" applyAlignment="1" applyProtection="1">
      <alignment horizontal="center" vertical="center" wrapText="1"/>
      <protection locked="0"/>
    </xf>
    <xf numFmtId="0" fontId="16" fillId="0" borderId="0" xfId="0" applyFont="1" applyBorder="1"/>
    <xf numFmtId="0" fontId="17" fillId="9" borderId="25" xfId="0" applyFont="1" applyFill="1" applyBorder="1" applyAlignment="1">
      <alignment horizontal="center" vertical="center" wrapText="1"/>
    </xf>
    <xf numFmtId="14" fontId="18" fillId="0" borderId="25" xfId="0" applyNumberFormat="1" applyFont="1" applyBorder="1" applyAlignment="1">
      <alignment horizontal="center" vertical="center" wrapText="1"/>
    </xf>
    <xf numFmtId="0" fontId="17" fillId="12" borderId="25" xfId="0" applyFont="1" applyFill="1" applyBorder="1" applyAlignment="1">
      <alignment horizontal="center" vertical="center" wrapText="1"/>
    </xf>
    <xf numFmtId="0" fontId="17" fillId="12" borderId="2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right" vertical="center" wrapText="1"/>
    </xf>
    <xf numFmtId="0" fontId="18" fillId="0" borderId="4" xfId="0" applyFont="1" applyBorder="1" applyAlignment="1">
      <alignment horizontal="center" vertical="center"/>
    </xf>
    <xf numFmtId="0" fontId="18" fillId="0" borderId="4" xfId="0" applyFont="1" applyBorder="1" applyAlignment="1" applyProtection="1">
      <alignment horizontal="center" vertical="center"/>
      <protection locked="0"/>
    </xf>
    <xf numFmtId="0" fontId="14" fillId="0" borderId="4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14" fontId="14" fillId="0" borderId="0" xfId="0" applyNumberFormat="1" applyFont="1" applyAlignment="1">
      <alignment horizontal="center" vertical="center" wrapText="1"/>
    </xf>
    <xf numFmtId="0" fontId="14" fillId="0" borderId="0" xfId="0" applyFont="1"/>
    <xf numFmtId="0" fontId="18" fillId="0" borderId="4" xfId="0" applyFont="1" applyBorder="1" applyAlignment="1">
      <alignment horizontal="center"/>
    </xf>
    <xf numFmtId="14" fontId="18" fillId="0" borderId="4" xfId="0" applyNumberFormat="1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 wrapText="1"/>
    </xf>
    <xf numFmtId="0" fontId="17" fillId="10" borderId="2" xfId="0" applyFont="1" applyFill="1" applyBorder="1" applyAlignment="1">
      <alignment horizontal="center" vertical="center" wrapText="1"/>
    </xf>
    <xf numFmtId="0" fontId="17" fillId="10" borderId="27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14" fontId="7" fillId="0" borderId="0" xfId="0" applyNumberFormat="1" applyFont="1" applyBorder="1" applyAlignment="1">
      <alignment horizontal="center" vertical="center" wrapText="1"/>
    </xf>
    <xf numFmtId="14" fontId="19" fillId="0" borderId="21" xfId="0" applyNumberFormat="1" applyFont="1" applyBorder="1" applyAlignment="1">
      <alignment horizontal="center" vertical="center" wrapText="1"/>
    </xf>
    <xf numFmtId="14" fontId="19" fillId="0" borderId="3" xfId="0" applyNumberFormat="1" applyFont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14" fontId="19" fillId="0" borderId="3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0" xfId="0" applyFont="1"/>
    <xf numFmtId="0" fontId="19" fillId="0" borderId="20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14" fontId="19" fillId="0" borderId="4" xfId="0" applyNumberFormat="1" applyFont="1" applyBorder="1" applyAlignment="1">
      <alignment horizontal="center" vertical="center" wrapText="1"/>
    </xf>
    <xf numFmtId="0" fontId="19" fillId="0" borderId="4" xfId="0" applyFont="1" applyBorder="1" applyAlignment="1">
      <alignment horizontal="left" vertical="center" wrapText="1"/>
    </xf>
    <xf numFmtId="14" fontId="19" fillId="0" borderId="4" xfId="0" applyNumberFormat="1" applyFont="1" applyFill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0" fillId="11" borderId="4" xfId="0" applyFont="1" applyFill="1" applyBorder="1" applyAlignment="1">
      <alignment horizontal="center" vertical="center" wrapText="1"/>
    </xf>
    <xf numFmtId="0" fontId="0" fillId="11" borderId="20" xfId="0" applyFont="1" applyFill="1" applyBorder="1" applyAlignment="1">
      <alignment horizontal="center" vertical="center" wrapText="1"/>
    </xf>
    <xf numFmtId="0" fontId="21" fillId="4" borderId="24" xfId="0" applyFont="1" applyFill="1" applyBorder="1" applyAlignment="1">
      <alignment horizontal="center" vertical="center" wrapText="1"/>
    </xf>
    <xf numFmtId="0" fontId="21" fillId="4" borderId="14" xfId="0" applyFont="1" applyFill="1" applyBorder="1" applyAlignment="1">
      <alignment horizontal="center" vertical="center" wrapText="1"/>
    </xf>
    <xf numFmtId="0" fontId="21" fillId="4" borderId="15" xfId="0" applyFont="1" applyFill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17" fillId="9" borderId="1" xfId="0" applyFont="1" applyFill="1" applyBorder="1" applyAlignment="1">
      <alignment horizontal="center" vertical="center" wrapText="1"/>
    </xf>
    <xf numFmtId="0" fontId="17" fillId="9" borderId="26" xfId="0" applyFont="1" applyFill="1" applyBorder="1" applyAlignment="1">
      <alignment horizontal="center" vertical="center" wrapText="1"/>
    </xf>
    <xf numFmtId="14" fontId="18" fillId="0" borderId="19" xfId="0" applyNumberFormat="1" applyFont="1" applyBorder="1" applyAlignment="1">
      <alignment horizontal="left" vertical="center" wrapText="1"/>
    </xf>
    <xf numFmtId="14" fontId="18" fillId="0" borderId="27" xfId="0" applyNumberFormat="1" applyFont="1" applyBorder="1" applyAlignment="1">
      <alignment horizontal="left" vertical="center" wrapText="1"/>
    </xf>
    <xf numFmtId="14" fontId="20" fillId="6" borderId="12" xfId="0" applyNumberFormat="1" applyFont="1" applyFill="1" applyBorder="1" applyAlignment="1">
      <alignment horizontal="center" vertical="center" wrapText="1"/>
    </xf>
    <xf numFmtId="14" fontId="20" fillId="6" borderId="13" xfId="0" applyNumberFormat="1" applyFont="1" applyFill="1" applyBorder="1" applyAlignment="1">
      <alignment horizontal="center" vertical="center" wrapText="1"/>
    </xf>
    <xf numFmtId="0" fontId="20" fillId="11" borderId="20" xfId="0" applyFont="1" applyFill="1" applyBorder="1" applyAlignment="1">
      <alignment horizontal="center" vertical="center" wrapText="1"/>
    </xf>
    <xf numFmtId="0" fontId="20" fillId="5" borderId="21" xfId="0" applyFont="1" applyFill="1" applyBorder="1" applyAlignment="1">
      <alignment horizontal="center" vertical="center" wrapText="1"/>
    </xf>
    <xf numFmtId="0" fontId="20" fillId="5" borderId="13" xfId="0" applyFont="1" applyFill="1" applyBorder="1" applyAlignment="1">
      <alignment horizontal="center" vertical="center" wrapText="1"/>
    </xf>
    <xf numFmtId="0" fontId="20" fillId="5" borderId="22" xfId="0" applyFont="1" applyFill="1" applyBorder="1" applyAlignment="1">
      <alignment horizontal="center" vertical="center" wrapText="1"/>
    </xf>
    <xf numFmtId="0" fontId="15" fillId="7" borderId="20" xfId="0" applyFont="1" applyFill="1" applyBorder="1" applyAlignment="1">
      <alignment horizontal="center" vertical="center" wrapText="1"/>
    </xf>
    <xf numFmtId="0" fontId="20" fillId="7" borderId="21" xfId="0" applyFont="1" applyFill="1" applyBorder="1" applyAlignment="1">
      <alignment horizontal="center" vertical="center" wrapText="1"/>
    </xf>
    <xf numFmtId="0" fontId="20" fillId="7" borderId="13" xfId="0" applyFont="1" applyFill="1" applyBorder="1" applyAlignment="1">
      <alignment horizontal="center" vertical="center" wrapText="1"/>
    </xf>
    <xf numFmtId="0" fontId="20" fillId="7" borderId="23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/>
    </xf>
    <xf numFmtId="0" fontId="22" fillId="4" borderId="11" xfId="0" applyFont="1" applyFill="1" applyBorder="1" applyAlignment="1">
      <alignment horizontal="center"/>
    </xf>
    <xf numFmtId="0" fontId="23" fillId="8" borderId="3" xfId="0" applyFont="1" applyFill="1" applyBorder="1" applyAlignment="1">
      <alignment horizontal="center" vertical="center"/>
    </xf>
    <xf numFmtId="0" fontId="23" fillId="8" borderId="5" xfId="0" applyFont="1" applyFill="1" applyBorder="1" applyAlignment="1">
      <alignment horizontal="center" vertical="center"/>
    </xf>
    <xf numFmtId="0" fontId="23" fillId="8" borderId="11" xfId="0" applyFont="1" applyFill="1" applyBorder="1" applyAlignment="1">
      <alignment horizontal="center" vertical="center"/>
    </xf>
    <xf numFmtId="0" fontId="18" fillId="3" borderId="3" xfId="0" applyFont="1" applyFill="1" applyBorder="1" applyAlignment="1">
      <alignment horizontal="center" vertical="center" wrapText="1"/>
    </xf>
    <xf numFmtId="0" fontId="18" fillId="3" borderId="5" xfId="0" applyFont="1" applyFill="1" applyBorder="1" applyAlignment="1">
      <alignment horizontal="center" vertical="center" wrapText="1"/>
    </xf>
    <xf numFmtId="0" fontId="24" fillId="3" borderId="3" xfId="0" quotePrefix="1" applyFont="1" applyFill="1" applyBorder="1" applyAlignment="1">
      <alignment horizontal="justify" vertical="center" wrapText="1"/>
    </xf>
    <xf numFmtId="0" fontId="24" fillId="3" borderId="11" xfId="0" quotePrefix="1" applyFont="1" applyFill="1" applyBorder="1" applyAlignment="1">
      <alignment horizontal="justify" vertical="center" wrapText="1"/>
    </xf>
    <xf numFmtId="0" fontId="24" fillId="3" borderId="5" xfId="0" quotePrefix="1" applyFont="1" applyFill="1" applyBorder="1" applyAlignment="1">
      <alignment horizontal="justify" vertical="center" wrapText="1"/>
    </xf>
    <xf numFmtId="0" fontId="8" fillId="0" borderId="0" xfId="0" applyFont="1" applyAlignment="1">
      <alignment horizontal="center" vertical="center"/>
    </xf>
    <xf numFmtId="0" fontId="19" fillId="15" borderId="4" xfId="0" applyFont="1" applyFill="1" applyBorder="1" applyAlignment="1">
      <alignment horizontal="center" vertical="center" wrapText="1"/>
    </xf>
    <xf numFmtId="0" fontId="19" fillId="14" borderId="4" xfId="0" applyFont="1" applyFill="1" applyBorder="1" applyAlignment="1">
      <alignment horizontal="center" vertical="center" wrapText="1"/>
    </xf>
    <xf numFmtId="0" fontId="22" fillId="8" borderId="4" xfId="0" applyFont="1" applyFill="1" applyBorder="1" applyAlignment="1">
      <alignment horizontal="center" vertical="center" wrapText="1"/>
    </xf>
    <xf numFmtId="0" fontId="18" fillId="3" borderId="4" xfId="0" applyFont="1" applyFill="1" applyBorder="1" applyAlignment="1">
      <alignment horizontal="center" vertical="center" wrapText="1"/>
    </xf>
    <xf numFmtId="0" fontId="18" fillId="0" borderId="4" xfId="0" applyFont="1" applyBorder="1" applyAlignment="1">
      <alignment horizontal="justify" vertical="center" wrapText="1"/>
    </xf>
    <xf numFmtId="0" fontId="14" fillId="11" borderId="4" xfId="0" applyFont="1" applyFill="1" applyBorder="1" applyAlignment="1">
      <alignment horizontal="center" vertical="center"/>
    </xf>
    <xf numFmtId="0" fontId="14" fillId="15" borderId="4" xfId="0" applyFont="1" applyFill="1" applyBorder="1" applyAlignment="1">
      <alignment horizontal="center" vertical="center"/>
    </xf>
    <xf numFmtId="0" fontId="14" fillId="14" borderId="4" xfId="0" applyFont="1" applyFill="1" applyBorder="1" applyAlignment="1">
      <alignment horizontal="center" vertical="center"/>
    </xf>
    <xf numFmtId="0" fontId="14" fillId="13" borderId="4" xfId="0" applyFont="1" applyFill="1" applyBorder="1" applyAlignment="1">
      <alignment horizontal="center" vertical="center"/>
    </xf>
  </cellXfs>
  <cellStyles count="30">
    <cellStyle name="Euro" xfId="4"/>
    <cellStyle name="Euro 2" xfId="27"/>
    <cellStyle name="Euro 3" xfId="26"/>
    <cellStyle name="Excel Built-in TableStyleLight1" xfId="18"/>
    <cellStyle name="Excel_BuiltIn_Hyperlink 1" xfId="17"/>
    <cellStyle name="Heading" xfId="5"/>
    <cellStyle name="Heading1" xfId="6"/>
    <cellStyle name="Hipervínculo 2" xfId="19"/>
    <cellStyle name="Hipervínculo 3" xfId="3"/>
    <cellStyle name="Millares [0] 2" xfId="28"/>
    <cellStyle name="Normal" xfId="0" builtinId="0"/>
    <cellStyle name="Normal 10" xfId="21"/>
    <cellStyle name="Normal 124" xfId="20"/>
    <cellStyle name="Normal 2" xfId="1"/>
    <cellStyle name="Normal 2 11" xfId="25"/>
    <cellStyle name="Normal 2 2" xfId="7"/>
    <cellStyle name="Normal 2 3" xfId="22"/>
    <cellStyle name="Normal 2 4" xfId="23"/>
    <cellStyle name="Normal 3" xfId="8"/>
    <cellStyle name="Normal 3 2" xfId="29"/>
    <cellStyle name="Normal 4" xfId="9"/>
    <cellStyle name="Normal 4 2" xfId="24"/>
    <cellStyle name="Normal 5" xfId="10"/>
    <cellStyle name="Normal 6" xfId="11"/>
    <cellStyle name="Normal 7" xfId="12"/>
    <cellStyle name="Normal 8" xfId="13"/>
    <cellStyle name="Normal 9" xfId="2"/>
    <cellStyle name="Result" xfId="14"/>
    <cellStyle name="Result2" xfId="15"/>
    <cellStyle name="TableStyleLight1" xfId="16"/>
  </cellStyles>
  <dxfs count="60">
    <dxf>
      <font>
        <color theme="9" tint="-0.499984740745262"/>
      </font>
      <fill>
        <patternFill>
          <bgColor theme="9" tint="0.39994506668294322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7" tint="-0.499984740745262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 tint="4.9989318521683403E-2"/>
      </font>
      <fill>
        <patternFill>
          <bgColor theme="0" tint="-0.24994659260841701"/>
        </patternFill>
      </fill>
    </dxf>
    <dxf>
      <font>
        <color theme="1" tint="4.9989318521683403E-2"/>
      </font>
      <fill>
        <patternFill>
          <bgColor theme="0" tint="-0.24994659260841701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9" tint="-0.499984740745262"/>
      </font>
      <fill>
        <patternFill>
          <bgColor theme="9" tint="0.39994506668294322"/>
        </patternFill>
      </fill>
    </dxf>
    <dxf>
      <font>
        <color theme="7" tint="-0.499984740745262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 tint="4.9989318521683403E-2"/>
      </font>
      <fill>
        <patternFill>
          <bgColor theme="0" tint="-0.24994659260841701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9" tint="-0.499984740745262"/>
      </font>
      <fill>
        <patternFill>
          <bgColor theme="9" tint="0.39994506668294322"/>
        </patternFill>
      </fill>
    </dxf>
    <dxf>
      <font>
        <color theme="7" tint="-0.499984740745262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 tint="4.9989318521683403E-2"/>
      </font>
      <fill>
        <patternFill>
          <bgColor theme="0" tint="-0.24994659260841701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9" tint="-0.499984740745262"/>
      </font>
      <fill>
        <patternFill>
          <bgColor theme="9" tint="0.39994506668294322"/>
        </patternFill>
      </fill>
    </dxf>
    <dxf>
      <font>
        <color theme="7" tint="-0.499984740745262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 tint="4.9989318521683403E-2"/>
      </font>
      <fill>
        <patternFill>
          <bgColor theme="0" tint="-0.24994659260841701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9" tint="-0.499984740745262"/>
      </font>
      <fill>
        <patternFill>
          <bgColor theme="9" tint="0.39994506668294322"/>
        </patternFill>
      </fill>
    </dxf>
    <dxf>
      <font>
        <color theme="7" tint="-0.499984740745262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 tint="4.9989318521683403E-2"/>
      </font>
      <fill>
        <patternFill>
          <bgColor theme="0" tint="-0.24994659260841701"/>
        </patternFill>
      </fill>
    </dxf>
    <dxf>
      <font>
        <color theme="9" tint="-0.499984740745262"/>
      </font>
      <fill>
        <patternFill>
          <bgColor theme="9" tint="0.39994506668294322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7" tint="-0.499984740745262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 tint="4.9989318521683403E-2"/>
      </font>
      <fill>
        <patternFill>
          <bgColor theme="0" tint="-0.24994659260841701"/>
        </patternFill>
      </fill>
    </dxf>
    <dxf>
      <font>
        <color theme="9" tint="-0.499984740745262"/>
      </font>
      <fill>
        <patternFill>
          <bgColor theme="9" tint="0.39994506668294322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7" tint="-0.499984740745262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 tint="4.9989318521683403E-2"/>
      </font>
      <fill>
        <patternFill>
          <bgColor theme="0" tint="-0.24994659260841701"/>
        </patternFill>
      </fill>
    </dxf>
    <dxf>
      <font>
        <color theme="9" tint="-0.499984740745262"/>
      </font>
      <fill>
        <patternFill>
          <bgColor theme="9" tint="0.39994506668294322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7" tint="-0.499984740745262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 tint="4.9989318521683403E-2"/>
      </font>
      <fill>
        <patternFill>
          <bgColor theme="0" tint="-0.24994659260841701"/>
        </patternFill>
      </fill>
    </dxf>
    <dxf>
      <font>
        <color theme="9" tint="-0.499984740745262"/>
      </font>
      <fill>
        <patternFill>
          <bgColor theme="9" tint="0.39994506668294322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7" tint="-0.499984740745262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 tint="4.9989318521683403E-2"/>
      </font>
      <fill>
        <patternFill>
          <bgColor theme="0" tint="-0.24994659260841701"/>
        </patternFill>
      </fill>
    </dxf>
    <dxf>
      <font>
        <color theme="9" tint="-0.499984740745262"/>
      </font>
      <fill>
        <patternFill>
          <bgColor theme="9" tint="0.39994506668294322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7" tint="-0.499984740745262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 tint="4.9989318521683403E-2"/>
      </font>
      <fill>
        <patternFill>
          <bgColor theme="0" tint="-0.24994659260841701"/>
        </patternFill>
      </fill>
    </dxf>
    <dxf>
      <font>
        <color theme="9" tint="-0.499984740745262"/>
      </font>
      <fill>
        <patternFill>
          <bgColor theme="9" tint="0.39994506668294322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7" tint="-0.499984740745262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1" tint="4.9989318521683403E-2"/>
      </font>
      <fill>
        <patternFill>
          <bgColor theme="0" tint="-0.24994659260841701"/>
        </patternFill>
      </fill>
    </dxf>
    <dxf>
      <font>
        <color theme="9" tint="-0.499984740745262"/>
      </font>
      <fill>
        <patternFill>
          <bgColor theme="9" tint="0.39994506668294322"/>
        </patternFill>
      </fill>
    </dxf>
    <dxf>
      <font>
        <color theme="7" tint="-0.499984740745262"/>
      </font>
      <fill>
        <patternFill>
          <bgColor theme="7" tint="0.59996337778862885"/>
        </patternFill>
      </fill>
    </dxf>
    <dxf>
      <font>
        <color theme="7" tint="-0.499984740745262"/>
      </font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</xdr:row>
      <xdr:rowOff>0</xdr:rowOff>
    </xdr:from>
    <xdr:to>
      <xdr:col>14</xdr:col>
      <xdr:colOff>304800</xdr:colOff>
      <xdr:row>2</xdr:row>
      <xdr:rowOff>0</xdr:rowOff>
    </xdr:to>
    <xdr:sp macro="" textlink="">
      <xdr:nvSpPr>
        <xdr:cNvPr id="2" name="Text Box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17221200" y="742950"/>
          <a:ext cx="100965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0" tIns="22860" rIns="27432" bIns="0" anchor="t" upright="1"/>
        <a:lstStyle/>
        <a:p>
          <a:pPr algn="r" rtl="1">
            <a:defRPr sz="1000"/>
          </a:pPr>
          <a:r>
            <a:rPr lang="es-ES" sz="800" b="0" i="1" strike="noStrike">
              <a:solidFill>
                <a:srgbClr val="000000"/>
              </a:solidFill>
              <a:latin typeface="Arial"/>
              <a:cs typeface="Arial"/>
            </a:rPr>
            <a:t>COMPAÑÍA DE SEGUROS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504825</xdr:colOff>
      <xdr:row>1</xdr:row>
      <xdr:rowOff>9525</xdr:rowOff>
    </xdr:from>
    <xdr:to>
      <xdr:col>2</xdr:col>
      <xdr:colOff>2466975</xdr:colOff>
      <xdr:row>2</xdr:row>
      <xdr:rowOff>0</xdr:rowOff>
    </xdr:to>
    <xdr:pic>
      <xdr:nvPicPr>
        <xdr:cNvPr id="2" name="10 Imagen" descr="Logo JOYCO AZUL.png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1825" y="171450"/>
          <a:ext cx="19621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38100</xdr:colOff>
      <xdr:row>8</xdr:row>
      <xdr:rowOff>171450</xdr:rowOff>
    </xdr:from>
    <xdr:to>
      <xdr:col>3</xdr:col>
      <xdr:colOff>0</xdr:colOff>
      <xdr:row>8</xdr:row>
      <xdr:rowOff>647700</xdr:rowOff>
    </xdr:to>
    <xdr:pic>
      <xdr:nvPicPr>
        <xdr:cNvPr id="3" name="14 Imagen" descr="Gomez Cajiao.bmp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5534025"/>
          <a:ext cx="29337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85725</xdr:colOff>
      <xdr:row>5</xdr:row>
      <xdr:rowOff>95250</xdr:rowOff>
    </xdr:from>
    <xdr:to>
      <xdr:col>2</xdr:col>
      <xdr:colOff>2914650</xdr:colOff>
      <xdr:row>5</xdr:row>
      <xdr:rowOff>676275</xdr:rowOff>
    </xdr:to>
    <xdr:pic>
      <xdr:nvPicPr>
        <xdr:cNvPr id="4" name="12 Imagen" descr="INTERVENTORIA vial 2014.png"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3228975"/>
          <a:ext cx="28289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600075</xdr:colOff>
      <xdr:row>6</xdr:row>
      <xdr:rowOff>57150</xdr:rowOff>
    </xdr:from>
    <xdr:to>
      <xdr:col>2</xdr:col>
      <xdr:colOff>2343150</xdr:colOff>
      <xdr:row>6</xdr:row>
      <xdr:rowOff>647700</xdr:rowOff>
    </xdr:to>
    <xdr:pic>
      <xdr:nvPicPr>
        <xdr:cNvPr id="5" name="13 Imagen" descr="VIAL JP.png">
          <a:extLst>
            <a:ext uri="{FF2B5EF4-FFF2-40B4-BE49-F238E27FC236}">
              <a16:creationId xmlns=""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7075" y="3933825"/>
          <a:ext cx="17430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2886075</xdr:colOff>
      <xdr:row>2</xdr:row>
      <xdr:rowOff>733425</xdr:rowOff>
    </xdr:to>
    <xdr:pic>
      <xdr:nvPicPr>
        <xdr:cNvPr id="6" name="1 Imagen">
          <a:extLst>
            <a:ext uri="{FF2B5EF4-FFF2-40B4-BE49-F238E27FC236}">
              <a16:creationId xmlns="" xmlns:a16="http://schemas.microsoft.com/office/drawing/2014/main" id="{00000000-0008-0000-03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9862"/>
        <a:stretch>
          <a:fillRect/>
        </a:stretch>
      </xdr:blipFill>
      <xdr:spPr bwMode="auto">
        <a:xfrm>
          <a:off x="2667000" y="904875"/>
          <a:ext cx="28860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209550</xdr:colOff>
      <xdr:row>3</xdr:row>
      <xdr:rowOff>76200</xdr:rowOff>
    </xdr:from>
    <xdr:to>
      <xdr:col>2</xdr:col>
      <xdr:colOff>2905125</xdr:colOff>
      <xdr:row>3</xdr:row>
      <xdr:rowOff>619125</xdr:rowOff>
    </xdr:to>
    <xdr:pic>
      <xdr:nvPicPr>
        <xdr:cNvPr id="7" name="12 Imagen" descr="Logo Consorcio Ingeocim JOYCO.png">
          <a:extLst>
            <a:ext uri="{FF2B5EF4-FFF2-40B4-BE49-F238E27FC236}">
              <a16:creationId xmlns="" xmlns:a16="http://schemas.microsoft.com/office/drawing/2014/main" id="{00000000-0008-0000-03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76550" y="1724025"/>
          <a:ext cx="26955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95250</xdr:colOff>
      <xdr:row>4</xdr:row>
      <xdr:rowOff>66675</xdr:rowOff>
    </xdr:from>
    <xdr:to>
      <xdr:col>2</xdr:col>
      <xdr:colOff>2867025</xdr:colOff>
      <xdr:row>4</xdr:row>
      <xdr:rowOff>704850</xdr:rowOff>
    </xdr:to>
    <xdr:pic>
      <xdr:nvPicPr>
        <xdr:cNvPr id="8" name="13 Imagen" descr="Logo Consorcio JOYCO - C&amp;M.png">
          <a:extLst>
            <a:ext uri="{FF2B5EF4-FFF2-40B4-BE49-F238E27FC236}">
              <a16:creationId xmlns="" xmlns:a16="http://schemas.microsoft.com/office/drawing/2014/main" id="{00000000-0008-0000-03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0" y="2457450"/>
          <a:ext cx="277177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190500</xdr:colOff>
      <xdr:row>9</xdr:row>
      <xdr:rowOff>133350</xdr:rowOff>
    </xdr:from>
    <xdr:to>
      <xdr:col>2</xdr:col>
      <xdr:colOff>2819400</xdr:colOff>
      <xdr:row>9</xdr:row>
      <xdr:rowOff>552450</xdr:rowOff>
    </xdr:to>
    <xdr:pic>
      <xdr:nvPicPr>
        <xdr:cNvPr id="9" name="Imagen 1">
          <a:extLst>
            <a:ext uri="{FF2B5EF4-FFF2-40B4-BE49-F238E27FC236}">
              <a16:creationId xmlns="" xmlns:a16="http://schemas.microsoft.com/office/drawing/2014/main" id="{00000000-0008-0000-03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6059" b="27274"/>
        <a:stretch>
          <a:fillRect/>
        </a:stretch>
      </xdr:blipFill>
      <xdr:spPr bwMode="auto">
        <a:xfrm>
          <a:off x="2857500" y="6238875"/>
          <a:ext cx="26289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276225</xdr:colOff>
      <xdr:row>10</xdr:row>
      <xdr:rowOff>47625</xdr:rowOff>
    </xdr:from>
    <xdr:to>
      <xdr:col>2</xdr:col>
      <xdr:colOff>2505075</xdr:colOff>
      <xdr:row>10</xdr:row>
      <xdr:rowOff>695325</xdr:rowOff>
    </xdr:to>
    <xdr:pic>
      <xdr:nvPicPr>
        <xdr:cNvPr id="10" name="Imagen 2">
          <a:extLst>
            <a:ext uri="{FF2B5EF4-FFF2-40B4-BE49-F238E27FC236}">
              <a16:creationId xmlns="" xmlns:a16="http://schemas.microsoft.com/office/drawing/2014/main" id="{00000000-0008-0000-03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5404" r="23302" b="15152"/>
        <a:stretch>
          <a:fillRect/>
        </a:stretch>
      </xdr:blipFill>
      <xdr:spPr bwMode="auto">
        <a:xfrm>
          <a:off x="2943225" y="6896100"/>
          <a:ext cx="22288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361950</xdr:colOff>
      <xdr:row>11</xdr:row>
      <xdr:rowOff>123825</xdr:rowOff>
    </xdr:from>
    <xdr:to>
      <xdr:col>2</xdr:col>
      <xdr:colOff>2438400</xdr:colOff>
      <xdr:row>11</xdr:row>
      <xdr:rowOff>552450</xdr:rowOff>
    </xdr:to>
    <xdr:pic>
      <xdr:nvPicPr>
        <xdr:cNvPr id="11" name="Imagen 1">
          <a:extLst>
            <a:ext uri="{FF2B5EF4-FFF2-40B4-BE49-F238E27FC236}">
              <a16:creationId xmlns="" xmlns:a16="http://schemas.microsoft.com/office/drawing/2014/main" id="{00000000-0008-0000-03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171" r="28053" b="17242"/>
        <a:stretch>
          <a:fillRect/>
        </a:stretch>
      </xdr:blipFill>
      <xdr:spPr bwMode="auto">
        <a:xfrm>
          <a:off x="3028950" y="7715250"/>
          <a:ext cx="20764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152400</xdr:colOff>
      <xdr:row>12</xdr:row>
      <xdr:rowOff>123825</xdr:rowOff>
    </xdr:from>
    <xdr:to>
      <xdr:col>2</xdr:col>
      <xdr:colOff>2762250</xdr:colOff>
      <xdr:row>12</xdr:row>
      <xdr:rowOff>685800</xdr:rowOff>
    </xdr:to>
    <xdr:pic>
      <xdr:nvPicPr>
        <xdr:cNvPr id="12" name="Imagen 1">
          <a:extLst>
            <a:ext uri="{FF2B5EF4-FFF2-40B4-BE49-F238E27FC236}">
              <a16:creationId xmlns="" xmlns:a16="http://schemas.microsoft.com/office/drawing/2014/main" id="{00000000-0008-0000-03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19400" y="8353425"/>
          <a:ext cx="260985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428625</xdr:colOff>
      <xdr:row>13</xdr:row>
      <xdr:rowOff>9525</xdr:rowOff>
    </xdr:from>
    <xdr:to>
      <xdr:col>2</xdr:col>
      <xdr:colOff>2705100</xdr:colOff>
      <xdr:row>14</xdr:row>
      <xdr:rowOff>133350</xdr:rowOff>
    </xdr:to>
    <xdr:pic>
      <xdr:nvPicPr>
        <xdr:cNvPr id="13" name="Imagen 1">
          <a:extLst>
            <a:ext uri="{FF2B5EF4-FFF2-40B4-BE49-F238E27FC236}">
              <a16:creationId xmlns="" xmlns:a16="http://schemas.microsoft.com/office/drawing/2014/main" id="{00000000-0008-0000-03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5625" y="8982075"/>
          <a:ext cx="22764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2962275</xdr:colOff>
      <xdr:row>8</xdr:row>
      <xdr:rowOff>0</xdr:rowOff>
    </xdr:to>
    <xdr:pic>
      <xdr:nvPicPr>
        <xdr:cNvPr id="14" name="Imagen 1">
          <a:extLst>
            <a:ext uri="{FF2B5EF4-FFF2-40B4-BE49-F238E27FC236}">
              <a16:creationId xmlns="" xmlns:a16="http://schemas.microsoft.com/office/drawing/2014/main" id="{00000000-0008-0000-03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4619625"/>
          <a:ext cx="29622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1"/>
  <sheetViews>
    <sheetView tabSelected="1" topLeftCell="B1" zoomScale="70" zoomScaleNormal="70" workbookViewId="0">
      <selection activeCell="K7" sqref="K7"/>
    </sheetView>
  </sheetViews>
  <sheetFormatPr baseColWidth="10" defaultRowHeight="15"/>
  <cols>
    <col min="1" max="1" width="4.85546875" customWidth="1"/>
    <col min="2" max="2" width="19.42578125" customWidth="1"/>
    <col min="3" max="3" width="30.5703125" customWidth="1"/>
    <col min="4" max="4" width="39" customWidth="1"/>
    <col min="5" max="5" width="22.28515625" customWidth="1"/>
    <col min="6" max="6" width="47.7109375" customWidth="1"/>
    <col min="7" max="7" width="15.28515625" customWidth="1"/>
    <col min="8" max="8" width="18.42578125" customWidth="1"/>
    <col min="9" max="9" width="0" hidden="1" customWidth="1"/>
    <col min="10" max="10" width="18.85546875" customWidth="1"/>
    <col min="11" max="11" width="18.5703125" customWidth="1"/>
    <col min="12" max="12" width="28" customWidth="1"/>
    <col min="13" max="13" width="60.140625" customWidth="1"/>
    <col min="14" max="14" width="23.85546875" customWidth="1"/>
    <col min="15" max="15" width="26.85546875" customWidth="1"/>
    <col min="16" max="16" width="30.85546875" customWidth="1"/>
    <col min="17" max="17" width="22.5703125" customWidth="1"/>
    <col min="18" max="18" width="16.28515625" customWidth="1"/>
    <col min="19" max="19" width="26.7109375" customWidth="1"/>
    <col min="20" max="20" width="15.140625" customWidth="1"/>
    <col min="21" max="21" width="15.85546875" customWidth="1"/>
    <col min="22" max="22" width="15.7109375" customWidth="1"/>
    <col min="23" max="23" width="12.42578125" customWidth="1"/>
    <col min="24" max="24" width="15" customWidth="1"/>
    <col min="25" max="25" width="16.42578125" customWidth="1"/>
    <col min="26" max="26" width="0" hidden="1" customWidth="1"/>
    <col min="27" max="27" width="15.5703125" customWidth="1"/>
    <col min="28" max="28" width="0" hidden="1" customWidth="1"/>
    <col min="29" max="29" width="26.28515625" customWidth="1"/>
    <col min="30" max="30" width="18.42578125" customWidth="1"/>
  </cols>
  <sheetData>
    <row r="1" spans="1:30" s="34" customFormat="1" ht="13.5" thickBot="1"/>
    <row r="2" spans="1:30" s="34" customFormat="1" ht="30" customHeight="1">
      <c r="B2" s="76" t="s">
        <v>0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8"/>
    </row>
    <row r="3" spans="1:30" s="34" customFormat="1" ht="12.75">
      <c r="B3" s="41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9"/>
    </row>
    <row r="4" spans="1:30" s="34" customFormat="1" ht="29.25" customHeight="1" thickBot="1">
      <c r="B4" s="42" t="s">
        <v>193</v>
      </c>
      <c r="C4" s="90" t="s">
        <v>237</v>
      </c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1"/>
    </row>
    <row r="5" spans="1:30" s="34" customFormat="1" ht="21.75" customHeight="1">
      <c r="B5" s="92" t="s">
        <v>2</v>
      </c>
      <c r="C5" s="93"/>
      <c r="D5" s="93"/>
      <c r="E5" s="93"/>
      <c r="F5" s="93"/>
      <c r="G5" s="93"/>
      <c r="H5" s="94" t="s">
        <v>3</v>
      </c>
      <c r="I5" s="94"/>
      <c r="J5" s="94"/>
      <c r="K5" s="94"/>
      <c r="L5" s="94"/>
      <c r="M5" s="94"/>
      <c r="N5" s="95" t="s">
        <v>4</v>
      </c>
      <c r="O5" s="96"/>
      <c r="P5" s="96"/>
      <c r="Q5" s="96"/>
      <c r="R5" s="96"/>
      <c r="S5" s="97"/>
      <c r="T5" s="98" t="s">
        <v>5</v>
      </c>
      <c r="U5" s="98"/>
      <c r="V5" s="98"/>
      <c r="W5" s="98"/>
      <c r="X5" s="99" t="s">
        <v>6</v>
      </c>
      <c r="Y5" s="100"/>
      <c r="Z5" s="100"/>
      <c r="AA5" s="100"/>
      <c r="AB5" s="100"/>
      <c r="AC5" s="100"/>
      <c r="AD5" s="101"/>
    </row>
    <row r="6" spans="1:30" s="34" customFormat="1" ht="53.25" customHeight="1" thickBot="1">
      <c r="B6" s="43" t="s">
        <v>7</v>
      </c>
      <c r="C6" s="44" t="s">
        <v>8</v>
      </c>
      <c r="D6" s="44" t="s">
        <v>9</v>
      </c>
      <c r="E6" s="44" t="s">
        <v>190</v>
      </c>
      <c r="F6" s="44" t="s">
        <v>191</v>
      </c>
      <c r="G6" s="44" t="s">
        <v>10</v>
      </c>
      <c r="H6" s="44" t="s">
        <v>11</v>
      </c>
      <c r="I6" s="44" t="s">
        <v>12</v>
      </c>
      <c r="J6" s="44" t="s">
        <v>13</v>
      </c>
      <c r="K6" s="44" t="s">
        <v>194</v>
      </c>
      <c r="L6" s="44" t="s">
        <v>14</v>
      </c>
      <c r="M6" s="44" t="s">
        <v>15</v>
      </c>
      <c r="N6" s="44" t="s">
        <v>16</v>
      </c>
      <c r="O6" s="44" t="s">
        <v>17</v>
      </c>
      <c r="P6" s="44" t="s">
        <v>192</v>
      </c>
      <c r="Q6" s="44" t="s">
        <v>18</v>
      </c>
      <c r="R6" s="44" t="s">
        <v>19</v>
      </c>
      <c r="S6" s="44" t="s">
        <v>20</v>
      </c>
      <c r="T6" s="55" t="s">
        <v>21</v>
      </c>
      <c r="U6" s="55" t="s">
        <v>22</v>
      </c>
      <c r="V6" s="55" t="s">
        <v>23</v>
      </c>
      <c r="W6" s="55" t="s">
        <v>24</v>
      </c>
      <c r="X6" s="55" t="s">
        <v>25</v>
      </c>
      <c r="Y6" s="55" t="s">
        <v>26</v>
      </c>
      <c r="Z6" s="55" t="s">
        <v>27</v>
      </c>
      <c r="AA6" s="55" t="s">
        <v>28</v>
      </c>
      <c r="AB6" s="55" t="s">
        <v>29</v>
      </c>
      <c r="AC6" s="55" t="s">
        <v>30</v>
      </c>
      <c r="AD6" s="56" t="s">
        <v>24</v>
      </c>
    </row>
    <row r="7" spans="1:30" s="34" customFormat="1" ht="30">
      <c r="A7" s="67"/>
      <c r="B7" s="58" t="s">
        <v>197</v>
      </c>
      <c r="C7" s="62" t="s">
        <v>183</v>
      </c>
      <c r="D7" s="62" t="s">
        <v>146</v>
      </c>
      <c r="E7" s="75" t="s">
        <v>90</v>
      </c>
      <c r="F7" s="59" t="s">
        <v>163</v>
      </c>
      <c r="G7" s="59" t="s">
        <v>83</v>
      </c>
      <c r="H7" s="68"/>
      <c r="I7" s="68" t="str">
        <f t="shared" ref="I7:I24" si="0">IF(H7="","",IF(H7="Casi seguro",5,IF(H7="Probable",4,IF(H7="Posible",3,IF(H7="Improbable",2,1)))))</f>
        <v/>
      </c>
      <c r="J7" s="68"/>
      <c r="K7" s="69" t="str">
        <f>IF(J7="","",IF(J7="Catastrófico",5,IF(J7="Mayor",4,IF(J7="Moderado",3,IF(J7="Menor",2,1)))))</f>
        <v/>
      </c>
      <c r="L7" s="68" t="str">
        <f t="shared" ref="L7:L32" si="1">IF(OR(J7="",H7=""),"No borrar",IF(I7*K7&lt;=3,"Baja",IF(AND(I7*K7&gt;=4,I7*K7&lt;=6),"Moderada",IF(AND(I7*K7&gt;=8,I7*K7&lt;=10),"Alta",IF(I7*K7&gt;10,"Extrema")))))</f>
        <v>No borrar</v>
      </c>
      <c r="M7" s="69" t="str">
        <f>IF(L7="No borrar","No borrar",IF(L7="Baja",Criterios!$L$12,IF(L7="Moderada",Criterios!$L$13,IF(L7="Alta",Criterios!$L$14,Criterios!$L$15))))</f>
        <v>No borrar</v>
      </c>
      <c r="N7" s="69"/>
      <c r="O7" s="69"/>
      <c r="P7" s="69"/>
      <c r="Q7" s="69"/>
      <c r="R7" s="70"/>
      <c r="S7" s="71"/>
      <c r="T7" s="79" t="s">
        <v>235</v>
      </c>
      <c r="U7" s="80"/>
      <c r="V7" s="80"/>
      <c r="W7" s="80"/>
      <c r="X7" s="80"/>
      <c r="Y7" s="80"/>
      <c r="Z7" s="80"/>
      <c r="AA7" s="80"/>
      <c r="AB7" s="80"/>
      <c r="AC7" s="80"/>
      <c r="AD7" s="81"/>
    </row>
    <row r="8" spans="1:30" s="34" customFormat="1" ht="75">
      <c r="A8" s="67"/>
      <c r="B8" s="60" t="s">
        <v>97</v>
      </c>
      <c r="C8" s="63" t="s">
        <v>196</v>
      </c>
      <c r="D8" s="63" t="s">
        <v>147</v>
      </c>
      <c r="E8" s="57" t="s">
        <v>82</v>
      </c>
      <c r="F8" s="57" t="s">
        <v>164</v>
      </c>
      <c r="G8" s="57" t="s">
        <v>83</v>
      </c>
      <c r="H8" s="69" t="s">
        <v>42</v>
      </c>
      <c r="I8" s="69">
        <f t="shared" si="0"/>
        <v>4</v>
      </c>
      <c r="J8" s="69" t="s">
        <v>68</v>
      </c>
      <c r="K8" s="69">
        <f t="shared" ref="K8:K32" si="2">IF(J8="","",IF(J8="Catastrófico",5,IF(J8="Mayor",4,IF(J8="Moderado",3,IF(J8="Menor",2,1)))))</f>
        <v>1</v>
      </c>
      <c r="L8" s="69" t="str">
        <f t="shared" si="1"/>
        <v>Moderada</v>
      </c>
      <c r="M8" s="69" t="str">
        <f>IF(L8="No borrar","No borrar",IF(L8="Baja",Criterios!$L$12,IF(L8="Moderada",Criterios!$L$13,IF(L8="Alta",Criterios!$L$14,Criterios!$L$15))))</f>
        <v>Asumir el riesgo / reducir el riesgo. Deben tomarse las medidas necesarias para llevar los riesgos a la Zona de Riesgo Baja o eliminarlo, actuando bien sea sobre la probabilidad de ocurrencia o sobre la consecuencia, según sea el caso y tenga las posibilidades de acción.</v>
      </c>
      <c r="N8" s="69" t="s">
        <v>93</v>
      </c>
      <c r="O8" s="69" t="s">
        <v>165</v>
      </c>
      <c r="P8" s="69" t="s">
        <v>100</v>
      </c>
      <c r="Q8" s="69"/>
      <c r="R8" s="70"/>
      <c r="S8" s="71"/>
      <c r="T8" s="82"/>
      <c r="U8" s="83"/>
      <c r="V8" s="83"/>
      <c r="W8" s="83"/>
      <c r="X8" s="83"/>
      <c r="Y8" s="83"/>
      <c r="Z8" s="83"/>
      <c r="AA8" s="83"/>
      <c r="AB8" s="83"/>
      <c r="AC8" s="83"/>
      <c r="AD8" s="84"/>
    </row>
    <row r="9" spans="1:30" s="34" customFormat="1" ht="75">
      <c r="A9" s="67"/>
      <c r="B9" s="60" t="s">
        <v>97</v>
      </c>
      <c r="C9" s="63" t="s">
        <v>145</v>
      </c>
      <c r="D9" s="63" t="s">
        <v>184</v>
      </c>
      <c r="E9" s="57" t="s">
        <v>82</v>
      </c>
      <c r="F9" s="57" t="s">
        <v>167</v>
      </c>
      <c r="G9" s="57" t="s">
        <v>83</v>
      </c>
      <c r="H9" s="69" t="s">
        <v>42</v>
      </c>
      <c r="I9" s="69">
        <f t="shared" si="0"/>
        <v>4</v>
      </c>
      <c r="J9" s="69" t="s">
        <v>68</v>
      </c>
      <c r="K9" s="69">
        <f t="shared" si="2"/>
        <v>1</v>
      </c>
      <c r="L9" s="69" t="str">
        <f t="shared" si="1"/>
        <v>Moderada</v>
      </c>
      <c r="M9" s="69" t="str">
        <f>IF(L9="No borrar","No borrar",IF(L9="Baja",Criterios!$L$12,IF(L9="Moderada",Criterios!$L$13,IF(L9="Alta",Criterios!$L$14,Criterios!$L$15))))</f>
        <v>Asumir el riesgo / reducir el riesgo. Deben tomarse las medidas necesarias para llevar los riesgos a la Zona de Riesgo Baja o eliminarlo, actuando bien sea sobre la probabilidad de ocurrencia o sobre la consecuencia, según sea el caso y tenga las posibilidades de acción.</v>
      </c>
      <c r="N9" s="69" t="s">
        <v>93</v>
      </c>
      <c r="O9" s="69" t="s">
        <v>166</v>
      </c>
      <c r="P9" s="69" t="s">
        <v>100</v>
      </c>
      <c r="Q9" s="69"/>
      <c r="R9" s="70"/>
      <c r="S9" s="71"/>
      <c r="T9" s="82"/>
      <c r="U9" s="83"/>
      <c r="V9" s="83"/>
      <c r="W9" s="83"/>
      <c r="X9" s="83"/>
      <c r="Y9" s="83"/>
      <c r="Z9" s="83"/>
      <c r="AA9" s="83"/>
      <c r="AB9" s="83"/>
      <c r="AC9" s="83"/>
      <c r="AD9" s="84"/>
    </row>
    <row r="10" spans="1:30" s="34" customFormat="1" ht="75">
      <c r="A10" s="67"/>
      <c r="B10" s="60" t="s">
        <v>97</v>
      </c>
      <c r="C10" s="63" t="s">
        <v>148</v>
      </c>
      <c r="D10" s="63" t="s">
        <v>152</v>
      </c>
      <c r="E10" s="57" t="s">
        <v>82</v>
      </c>
      <c r="F10" s="57" t="s">
        <v>201</v>
      </c>
      <c r="G10" s="57" t="s">
        <v>83</v>
      </c>
      <c r="H10" s="69" t="s">
        <v>45</v>
      </c>
      <c r="I10" s="69">
        <f t="shared" si="0"/>
        <v>3</v>
      </c>
      <c r="J10" s="69" t="s">
        <v>59</v>
      </c>
      <c r="K10" s="69">
        <f t="shared" si="2"/>
        <v>4</v>
      </c>
      <c r="L10" s="69" t="str">
        <f t="shared" si="1"/>
        <v>Extrema</v>
      </c>
      <c r="M10" s="69" t="str">
        <f>IF(L10="No borrar","No borrar",IF(L10="Baja",Criterios!$L$12,IF(L10="Moderada",Criterios!$L$13,IF(L10="Alta",Criterios!$L$14,Criterios!$L$15))))</f>
        <v>Los riesgos de la Zona de Riesgo Extrema requieren de un tratamiento prioritario. Se deben implementar los controles orientados a reducir la posibilidad de ocurrencia del riesgo o disminuir el impacto de sus efectos y tomar las medidas de protección. Reducir el riesgo, evitar, compartir o transferir</v>
      </c>
      <c r="N10" s="69" t="s">
        <v>85</v>
      </c>
      <c r="O10" s="69" t="s">
        <v>202</v>
      </c>
      <c r="P10" s="69" t="s">
        <v>100</v>
      </c>
      <c r="Q10" s="69"/>
      <c r="R10" s="70"/>
      <c r="S10" s="71"/>
      <c r="T10" s="82"/>
      <c r="U10" s="83"/>
      <c r="V10" s="83"/>
      <c r="W10" s="83"/>
      <c r="X10" s="83"/>
      <c r="Y10" s="83"/>
      <c r="Z10" s="83"/>
      <c r="AA10" s="83"/>
      <c r="AB10" s="83"/>
      <c r="AC10" s="83"/>
      <c r="AD10" s="84"/>
    </row>
    <row r="11" spans="1:30" s="34" customFormat="1" ht="60">
      <c r="A11" s="67"/>
      <c r="B11" s="60" t="s">
        <v>97</v>
      </c>
      <c r="C11" s="63" t="s">
        <v>149</v>
      </c>
      <c r="D11" s="63" t="s">
        <v>153</v>
      </c>
      <c r="E11" s="57" t="s">
        <v>82</v>
      </c>
      <c r="F11" s="57" t="s">
        <v>168</v>
      </c>
      <c r="G11" s="57" t="s">
        <v>83</v>
      </c>
      <c r="H11" s="69" t="s">
        <v>50</v>
      </c>
      <c r="I11" s="69">
        <f t="shared" si="0"/>
        <v>1</v>
      </c>
      <c r="J11" s="69" t="s">
        <v>65</v>
      </c>
      <c r="K11" s="69">
        <f t="shared" si="2"/>
        <v>2</v>
      </c>
      <c r="L11" s="69" t="str">
        <f t="shared" si="1"/>
        <v>Baja</v>
      </c>
      <c r="M11" s="69" t="str">
        <f>IF(L11="No borrar","No borrar",IF(L11="Baja",Criterios!$L$12,IF(L11="Moderada",Criterios!$L$13,IF(L11="Alta",Criterios!$L$14,Criterios!$L$15))))</f>
        <v>Se debe asumir el riesgo y asumir las consecuencias. Los riesgos de las zonas baja se encuentran en un nivel que puede eliminarse o reducirse fácilmente con los controles establecidos en la organizacion.</v>
      </c>
      <c r="N11" s="69" t="s">
        <v>104</v>
      </c>
      <c r="O11" s="69" t="s">
        <v>206</v>
      </c>
      <c r="P11" s="69" t="s">
        <v>100</v>
      </c>
      <c r="Q11" s="69"/>
      <c r="R11" s="70"/>
      <c r="S11" s="71"/>
      <c r="T11" s="82"/>
      <c r="U11" s="83"/>
      <c r="V11" s="83"/>
      <c r="W11" s="83"/>
      <c r="X11" s="83"/>
      <c r="Y11" s="83"/>
      <c r="Z11" s="83"/>
      <c r="AA11" s="83"/>
      <c r="AB11" s="83"/>
      <c r="AC11" s="83"/>
      <c r="AD11" s="84"/>
    </row>
    <row r="12" spans="1:30" s="34" customFormat="1" ht="75">
      <c r="A12" s="67"/>
      <c r="B12" s="64" t="s">
        <v>97</v>
      </c>
      <c r="C12" s="65" t="s">
        <v>150</v>
      </c>
      <c r="D12" s="65" t="s">
        <v>185</v>
      </c>
      <c r="E12" s="66" t="s">
        <v>82</v>
      </c>
      <c r="F12" s="66" t="s">
        <v>169</v>
      </c>
      <c r="G12" s="66" t="s">
        <v>83</v>
      </c>
      <c r="H12" s="69" t="s">
        <v>50</v>
      </c>
      <c r="I12" s="69">
        <f t="shared" si="0"/>
        <v>1</v>
      </c>
      <c r="J12" s="69" t="s">
        <v>59</v>
      </c>
      <c r="K12" s="69">
        <f t="shared" si="2"/>
        <v>4</v>
      </c>
      <c r="L12" s="69" t="str">
        <f t="shared" si="1"/>
        <v>Moderada</v>
      </c>
      <c r="M12" s="69" t="str">
        <f>IF(L12="No borrar","No borrar",IF(L12="Baja",Criterios!$L$12,IF(L12="Moderada",Criterios!$L$13,IF(L12="Alta",Criterios!$L$14,Criterios!$L$15))))</f>
        <v>Asumir el riesgo / reducir el riesgo. Deben tomarse las medidas necesarias para llevar los riesgos a la Zona de Riesgo Baja o eliminarlo, actuando bien sea sobre la probabilidad de ocurrencia o sobre la consecuencia, según sea el caso y tenga las posibilidades de acción.</v>
      </c>
      <c r="N12" s="69" t="s">
        <v>85</v>
      </c>
      <c r="O12" s="69" t="s">
        <v>207</v>
      </c>
      <c r="P12" s="69" t="s">
        <v>100</v>
      </c>
      <c r="Q12" s="69"/>
      <c r="R12" s="70"/>
      <c r="S12" s="71"/>
      <c r="T12" s="82"/>
      <c r="U12" s="83"/>
      <c r="V12" s="83"/>
      <c r="W12" s="83"/>
      <c r="X12" s="83"/>
      <c r="Y12" s="83"/>
      <c r="Z12" s="83"/>
      <c r="AA12" s="83"/>
      <c r="AB12" s="83"/>
      <c r="AC12" s="83"/>
      <c r="AD12" s="84"/>
    </row>
    <row r="13" spans="1:30" s="34" customFormat="1" ht="75">
      <c r="A13" s="67"/>
      <c r="B13" s="60" t="s">
        <v>97</v>
      </c>
      <c r="C13" s="63" t="s">
        <v>150</v>
      </c>
      <c r="D13" s="63" t="s">
        <v>185</v>
      </c>
      <c r="E13" s="57" t="s">
        <v>82</v>
      </c>
      <c r="F13" s="57" t="s">
        <v>200</v>
      </c>
      <c r="G13" s="57" t="s">
        <v>83</v>
      </c>
      <c r="H13" s="69" t="s">
        <v>45</v>
      </c>
      <c r="I13" s="69">
        <f t="shared" si="0"/>
        <v>3</v>
      </c>
      <c r="J13" s="69" t="s">
        <v>59</v>
      </c>
      <c r="K13" s="69">
        <f t="shared" si="2"/>
        <v>4</v>
      </c>
      <c r="L13" s="69" t="str">
        <f t="shared" si="1"/>
        <v>Extrema</v>
      </c>
      <c r="M13" s="69" t="str">
        <f>IF(L13="No borrar","No borrar",IF(L13="Baja",Criterios!$L$12,IF(L13="Moderada",Criterios!$L$13,IF(L13="Alta",Criterios!$L$14,Criterios!$L$15))))</f>
        <v>Los riesgos de la Zona de Riesgo Extrema requieren de un tratamiento prioritario. Se deben implementar los controles orientados a reducir la posibilidad de ocurrencia del riesgo o disminuir el impacto de sus efectos y tomar las medidas de protección. Reducir el riesgo, evitar, compartir o transferir</v>
      </c>
      <c r="N13" s="69" t="s">
        <v>85</v>
      </c>
      <c r="O13" s="69" t="s">
        <v>170</v>
      </c>
      <c r="P13" s="69" t="s">
        <v>100</v>
      </c>
      <c r="Q13" s="69"/>
      <c r="R13" s="72"/>
      <c r="S13" s="71"/>
      <c r="T13" s="82"/>
      <c r="U13" s="83"/>
      <c r="V13" s="83"/>
      <c r="W13" s="83"/>
      <c r="X13" s="83"/>
      <c r="Y13" s="83"/>
      <c r="Z13" s="83"/>
      <c r="AA13" s="83"/>
      <c r="AB13" s="83"/>
      <c r="AC13" s="83"/>
      <c r="AD13" s="84"/>
    </row>
    <row r="14" spans="1:30" s="34" customFormat="1" ht="30">
      <c r="A14" s="67"/>
      <c r="B14" s="60" t="s">
        <v>97</v>
      </c>
      <c r="C14" s="63" t="s">
        <v>199</v>
      </c>
      <c r="D14" s="63" t="s">
        <v>154</v>
      </c>
      <c r="E14" s="74" t="s">
        <v>90</v>
      </c>
      <c r="F14" s="57" t="s">
        <v>171</v>
      </c>
      <c r="G14" s="57" t="s">
        <v>83</v>
      </c>
      <c r="H14" s="69"/>
      <c r="I14" s="69" t="str">
        <f t="shared" si="0"/>
        <v/>
      </c>
      <c r="J14" s="69"/>
      <c r="K14" s="69"/>
      <c r="L14" s="69" t="str">
        <f t="shared" si="1"/>
        <v>No borrar</v>
      </c>
      <c r="M14" s="69" t="str">
        <f>IF(L14="No borrar","No borrar",IF(L14="Baja",Criterios!$L$12,IF(L14="Moderada",Criterios!$L$13,IF(L14="Alta",Criterios!$L$14,Criterios!$L$15))))</f>
        <v>No borrar</v>
      </c>
      <c r="N14" s="69"/>
      <c r="O14" s="69"/>
      <c r="P14" s="69"/>
      <c r="Q14" s="69"/>
      <c r="R14" s="72"/>
      <c r="S14" s="71"/>
      <c r="T14" s="82"/>
      <c r="U14" s="83"/>
      <c r="V14" s="83"/>
      <c r="W14" s="83"/>
      <c r="X14" s="83"/>
      <c r="Y14" s="83"/>
      <c r="Z14" s="83"/>
      <c r="AA14" s="83"/>
      <c r="AB14" s="83"/>
      <c r="AC14" s="83"/>
      <c r="AD14" s="84"/>
    </row>
    <row r="15" spans="1:30" s="34" customFormat="1" ht="60">
      <c r="A15" s="67"/>
      <c r="B15" s="60" t="s">
        <v>97</v>
      </c>
      <c r="C15" s="63" t="s">
        <v>151</v>
      </c>
      <c r="D15" s="63" t="s">
        <v>155</v>
      </c>
      <c r="E15" s="74" t="s">
        <v>90</v>
      </c>
      <c r="F15" s="57" t="s">
        <v>186</v>
      </c>
      <c r="G15" s="57" t="s">
        <v>83</v>
      </c>
      <c r="H15" s="69"/>
      <c r="I15" s="69" t="str">
        <f t="shared" si="0"/>
        <v/>
      </c>
      <c r="J15" s="69"/>
      <c r="K15" s="69" t="str">
        <f t="shared" si="2"/>
        <v/>
      </c>
      <c r="L15" s="69" t="str">
        <f t="shared" si="1"/>
        <v>No borrar</v>
      </c>
      <c r="M15" s="69" t="str">
        <f>IF(L15="No borrar","No borrar",IF(L15="Baja",Criterios!$L$12,IF(L15="Moderada",Criterios!$L$13,IF(L15="Alta",Criterios!$L$14,Criterios!$L$15))))</f>
        <v>No borrar</v>
      </c>
      <c r="N15" s="69"/>
      <c r="O15" s="69"/>
      <c r="P15" s="69"/>
      <c r="Q15" s="69"/>
      <c r="R15" s="72"/>
      <c r="S15" s="71"/>
      <c r="T15" s="82"/>
      <c r="U15" s="83"/>
      <c r="V15" s="83"/>
      <c r="W15" s="83"/>
      <c r="X15" s="83"/>
      <c r="Y15" s="83"/>
      <c r="Z15" s="83"/>
      <c r="AA15" s="83"/>
      <c r="AB15" s="83"/>
      <c r="AC15" s="83"/>
      <c r="AD15" s="84"/>
    </row>
    <row r="16" spans="1:30" s="34" customFormat="1" ht="30">
      <c r="A16" s="67"/>
      <c r="B16" s="60" t="s">
        <v>121</v>
      </c>
      <c r="C16" s="63" t="s">
        <v>158</v>
      </c>
      <c r="D16" s="63" t="s">
        <v>161</v>
      </c>
      <c r="E16" s="74" t="s">
        <v>90</v>
      </c>
      <c r="F16" s="57" t="s">
        <v>173</v>
      </c>
      <c r="G16" s="57" t="s">
        <v>83</v>
      </c>
      <c r="H16" s="69"/>
      <c r="I16" s="69" t="str">
        <f t="shared" si="0"/>
        <v/>
      </c>
      <c r="J16" s="69"/>
      <c r="K16" s="69" t="str">
        <f t="shared" si="2"/>
        <v/>
      </c>
      <c r="L16" s="69" t="str">
        <f t="shared" si="1"/>
        <v>No borrar</v>
      </c>
      <c r="M16" s="69" t="str">
        <f>IF(L16="No borrar","No borrar",IF(L16="Baja",Criterios!$L$12,IF(L16="Moderada",Criterios!$L$13,IF(L16="Alta",Criterios!$L$14,Criterios!$L$15))))</f>
        <v>No borrar</v>
      </c>
      <c r="N16" s="69"/>
      <c r="O16" s="69"/>
      <c r="P16" s="69"/>
      <c r="Q16" s="69"/>
      <c r="R16" s="72"/>
      <c r="S16" s="71"/>
      <c r="T16" s="82"/>
      <c r="U16" s="83"/>
      <c r="V16" s="83"/>
      <c r="W16" s="83"/>
      <c r="X16" s="83"/>
      <c r="Y16" s="83"/>
      <c r="Z16" s="83"/>
      <c r="AA16" s="83"/>
      <c r="AB16" s="83"/>
      <c r="AC16" s="83"/>
      <c r="AD16" s="84"/>
    </row>
    <row r="17" spans="1:30" s="34" customFormat="1" ht="54.75" customHeight="1">
      <c r="A17" s="67"/>
      <c r="B17" s="60" t="s">
        <v>195</v>
      </c>
      <c r="C17" s="63" t="s">
        <v>157</v>
      </c>
      <c r="D17" s="63" t="s">
        <v>160</v>
      </c>
      <c r="E17" s="57" t="s">
        <v>82</v>
      </c>
      <c r="F17" s="57" t="s">
        <v>205</v>
      </c>
      <c r="G17" s="57" t="s">
        <v>91</v>
      </c>
      <c r="H17" s="69" t="s">
        <v>50</v>
      </c>
      <c r="I17" s="69">
        <f t="shared" si="0"/>
        <v>1</v>
      </c>
      <c r="J17" s="69" t="s">
        <v>62</v>
      </c>
      <c r="K17" s="69">
        <f t="shared" si="2"/>
        <v>3</v>
      </c>
      <c r="L17" s="69" t="str">
        <f t="shared" si="1"/>
        <v>Baja</v>
      </c>
      <c r="M17" s="69" t="str">
        <f>IF(L17="No borrar","No borrar",IF(L17="Baja",Criterios!$L$12,IF(L17="Moderada",Criterios!$L$13,IF(L17="Alta",Criterios!$L$14,Criterios!$L$15))))</f>
        <v>Se debe asumir el riesgo y asumir las consecuencias. Los riesgos de las zonas baja se encuentran en un nivel que puede eliminarse o reducirse fácilmente con los controles establecidos en la organizacion.</v>
      </c>
      <c r="N17" s="69" t="s">
        <v>104</v>
      </c>
      <c r="O17" s="69" t="s">
        <v>236</v>
      </c>
      <c r="P17" s="69"/>
      <c r="Q17" s="69"/>
      <c r="R17" s="72"/>
      <c r="S17" s="71"/>
      <c r="T17" s="82"/>
      <c r="U17" s="83"/>
      <c r="V17" s="83"/>
      <c r="W17" s="83"/>
      <c r="X17" s="83"/>
      <c r="Y17" s="83"/>
      <c r="Z17" s="83"/>
      <c r="AA17" s="83"/>
      <c r="AB17" s="83"/>
      <c r="AC17" s="83"/>
      <c r="AD17" s="84"/>
    </row>
    <row r="18" spans="1:30" s="34" customFormat="1" ht="30">
      <c r="A18" s="67"/>
      <c r="B18" s="60" t="s">
        <v>195</v>
      </c>
      <c r="C18" s="63" t="s">
        <v>158</v>
      </c>
      <c r="D18" s="63" t="s">
        <v>156</v>
      </c>
      <c r="E18" s="74" t="s">
        <v>90</v>
      </c>
      <c r="F18" s="57" t="s">
        <v>172</v>
      </c>
      <c r="G18" s="57" t="s">
        <v>83</v>
      </c>
      <c r="H18" s="69"/>
      <c r="I18" s="69" t="str">
        <f t="shared" si="0"/>
        <v/>
      </c>
      <c r="J18" s="69"/>
      <c r="K18" s="69" t="str">
        <f t="shared" si="2"/>
        <v/>
      </c>
      <c r="L18" s="69" t="str">
        <f t="shared" si="1"/>
        <v>No borrar</v>
      </c>
      <c r="M18" s="69" t="str">
        <f>IF(L18="No borrar","No borrar",IF(L18="Baja",Criterios!$L$12,IF(L18="Moderada",Criterios!$L$13,IF(L18="Alta",Criterios!$L$14,Criterios!$L$15))))</f>
        <v>No borrar</v>
      </c>
      <c r="N18" s="69"/>
      <c r="O18" s="69"/>
      <c r="P18" s="69"/>
      <c r="Q18" s="69"/>
      <c r="R18" s="72"/>
      <c r="S18" s="71"/>
      <c r="T18" s="82"/>
      <c r="U18" s="83"/>
      <c r="V18" s="83"/>
      <c r="W18" s="83"/>
      <c r="X18" s="83"/>
      <c r="Y18" s="83"/>
      <c r="Z18" s="83"/>
      <c r="AA18" s="83"/>
      <c r="AB18" s="83"/>
      <c r="AC18" s="83"/>
      <c r="AD18" s="84"/>
    </row>
    <row r="19" spans="1:30" s="34" customFormat="1" ht="75">
      <c r="A19" s="67"/>
      <c r="B19" s="64" t="s">
        <v>203</v>
      </c>
      <c r="C19" s="65" t="s">
        <v>159</v>
      </c>
      <c r="D19" s="65" t="s">
        <v>162</v>
      </c>
      <c r="E19" s="66" t="s">
        <v>82</v>
      </c>
      <c r="F19" s="66" t="s">
        <v>174</v>
      </c>
      <c r="G19" s="57" t="s">
        <v>83</v>
      </c>
      <c r="H19" s="69" t="s">
        <v>42</v>
      </c>
      <c r="I19" s="69">
        <f t="shared" si="0"/>
        <v>4</v>
      </c>
      <c r="J19" s="69" t="s">
        <v>59</v>
      </c>
      <c r="K19" s="69">
        <f t="shared" si="2"/>
        <v>4</v>
      </c>
      <c r="L19" s="69" t="str">
        <f t="shared" si="1"/>
        <v>Extrema</v>
      </c>
      <c r="M19" s="69" t="str">
        <f>IF(L19="No borrar","No borrar",IF(L19="Baja",Criterios!$L$12,IF(L19="Moderada",Criterios!$L$13,IF(L19="Alta",Criterios!$L$14,Criterios!$L$15))))</f>
        <v>Los riesgos de la Zona de Riesgo Extrema requieren de un tratamiento prioritario. Se deben implementar los controles orientados a reducir la posibilidad de ocurrencia del riesgo o disminuir el impacto de sus efectos y tomar las medidas de protección. Reducir el riesgo, evitar, compartir o transferir</v>
      </c>
      <c r="N19" s="69" t="s">
        <v>85</v>
      </c>
      <c r="O19" s="69" t="s">
        <v>204</v>
      </c>
      <c r="P19" s="69" t="s">
        <v>100</v>
      </c>
      <c r="Q19" s="69"/>
      <c r="R19" s="72"/>
      <c r="S19" s="71"/>
      <c r="T19" s="82"/>
      <c r="U19" s="83"/>
      <c r="V19" s="83"/>
      <c r="W19" s="83"/>
      <c r="X19" s="83"/>
      <c r="Y19" s="83"/>
      <c r="Z19" s="83"/>
      <c r="AA19" s="83"/>
      <c r="AB19" s="83"/>
      <c r="AC19" s="83"/>
      <c r="AD19" s="84"/>
    </row>
    <row r="20" spans="1:30" s="34" customFormat="1" ht="45">
      <c r="A20" s="67"/>
      <c r="B20" s="64" t="s">
        <v>203</v>
      </c>
      <c r="C20" s="63" t="s">
        <v>159</v>
      </c>
      <c r="D20" s="63" t="s">
        <v>162</v>
      </c>
      <c r="E20" s="74" t="s">
        <v>90</v>
      </c>
      <c r="F20" s="57" t="s">
        <v>176</v>
      </c>
      <c r="G20" s="57" t="s">
        <v>91</v>
      </c>
      <c r="H20" s="69"/>
      <c r="I20" s="69" t="str">
        <f t="shared" si="0"/>
        <v/>
      </c>
      <c r="J20" s="69"/>
      <c r="K20" s="69" t="str">
        <f t="shared" si="2"/>
        <v/>
      </c>
      <c r="L20" s="69" t="str">
        <f t="shared" si="1"/>
        <v>No borrar</v>
      </c>
      <c r="M20" s="69" t="str">
        <f>IF(L20="No borrar","No borrar",IF(L20="Baja",Criterios!$L$12,IF(L20="Moderada",Criterios!$L$13,IF(L20="Alta",Criterios!$L$14,Criterios!$L$15))))</f>
        <v>No borrar</v>
      </c>
      <c r="N20" s="69"/>
      <c r="O20" s="69"/>
      <c r="P20" s="69"/>
      <c r="Q20" s="69"/>
      <c r="R20" s="72"/>
      <c r="S20" s="71"/>
      <c r="T20" s="82"/>
      <c r="U20" s="83"/>
      <c r="V20" s="83"/>
      <c r="W20" s="83"/>
      <c r="X20" s="83"/>
      <c r="Y20" s="83"/>
      <c r="Z20" s="83"/>
      <c r="AA20" s="83"/>
      <c r="AB20" s="83"/>
      <c r="AC20" s="83"/>
      <c r="AD20" s="84"/>
    </row>
    <row r="21" spans="1:30" s="34" customFormat="1" ht="75">
      <c r="A21" s="67"/>
      <c r="B21" s="60" t="s">
        <v>213</v>
      </c>
      <c r="C21" s="63" t="s">
        <v>214</v>
      </c>
      <c r="D21" s="63" t="s">
        <v>215</v>
      </c>
      <c r="E21" s="57" t="s">
        <v>82</v>
      </c>
      <c r="F21" s="57" t="s">
        <v>218</v>
      </c>
      <c r="G21" s="57" t="s">
        <v>83</v>
      </c>
      <c r="H21" s="69" t="s">
        <v>39</v>
      </c>
      <c r="I21" s="69">
        <f t="shared" si="0"/>
        <v>5</v>
      </c>
      <c r="J21" s="69" t="s">
        <v>68</v>
      </c>
      <c r="K21" s="69">
        <f t="shared" si="2"/>
        <v>1</v>
      </c>
      <c r="L21" s="69" t="str">
        <f t="shared" si="1"/>
        <v>Moderada</v>
      </c>
      <c r="M21" s="69" t="str">
        <f>IF(L21="No borrar","No borrar",IF(L21="Baja",Criterios!$L$12,IF(L21="Moderada",Criterios!$L$13,IF(L21="Alta",Criterios!$L$14,Criterios!$L$15))))</f>
        <v>Asumir el riesgo / reducir el riesgo. Deben tomarse las medidas necesarias para llevar los riesgos a la Zona de Riesgo Baja o eliminarlo, actuando bien sea sobre la probabilidad de ocurrencia o sobre la consecuencia, según sea el caso y tenga las posibilidades de acción.</v>
      </c>
      <c r="N21" s="69" t="s">
        <v>93</v>
      </c>
      <c r="O21" s="69" t="s">
        <v>175</v>
      </c>
      <c r="P21" s="69" t="s">
        <v>100</v>
      </c>
      <c r="Q21" s="69"/>
      <c r="R21" s="72"/>
      <c r="S21" s="71"/>
      <c r="T21" s="82"/>
      <c r="U21" s="83"/>
      <c r="V21" s="83"/>
      <c r="W21" s="83"/>
      <c r="X21" s="83"/>
      <c r="Y21" s="83"/>
      <c r="Z21" s="83"/>
      <c r="AA21" s="83"/>
      <c r="AB21" s="83"/>
      <c r="AC21" s="83"/>
      <c r="AD21" s="84"/>
    </row>
    <row r="22" spans="1:30" s="34" customFormat="1" ht="75">
      <c r="A22" s="67"/>
      <c r="B22" s="60" t="s">
        <v>213</v>
      </c>
      <c r="C22" s="63" t="s">
        <v>216</v>
      </c>
      <c r="D22" s="63" t="s">
        <v>217</v>
      </c>
      <c r="E22" s="57" t="s">
        <v>82</v>
      </c>
      <c r="F22" s="57" t="s">
        <v>219</v>
      </c>
      <c r="G22" s="57" t="s">
        <v>83</v>
      </c>
      <c r="H22" s="69" t="s">
        <v>39</v>
      </c>
      <c r="I22" s="69">
        <f t="shared" si="0"/>
        <v>5</v>
      </c>
      <c r="J22" s="69" t="s">
        <v>68</v>
      </c>
      <c r="K22" s="69">
        <f t="shared" si="2"/>
        <v>1</v>
      </c>
      <c r="L22" s="69" t="str">
        <f t="shared" si="1"/>
        <v>Moderada</v>
      </c>
      <c r="M22" s="69" t="str">
        <f>IF(L22="No borrar","No borrar",IF(L22="Baja",Criterios!$L$12,IF(L22="Moderada",Criterios!$L$13,IF(L22="Alta",Criterios!$L$14,Criterios!$L$15))))</f>
        <v>Asumir el riesgo / reducir el riesgo. Deben tomarse las medidas necesarias para llevar los riesgos a la Zona de Riesgo Baja o eliminarlo, actuando bien sea sobre la probabilidad de ocurrencia o sobre la consecuencia, según sea el caso y tenga las posibilidades de acción.</v>
      </c>
      <c r="N22" s="69"/>
      <c r="O22" s="69"/>
      <c r="P22" s="69"/>
      <c r="Q22" s="69"/>
      <c r="R22" s="72"/>
      <c r="S22" s="71"/>
      <c r="T22" s="82"/>
      <c r="U22" s="83"/>
      <c r="V22" s="83"/>
      <c r="W22" s="83"/>
      <c r="X22" s="83"/>
      <c r="Y22" s="83"/>
      <c r="Z22" s="83"/>
      <c r="AA22" s="83"/>
      <c r="AB22" s="83"/>
      <c r="AC22" s="83"/>
      <c r="AD22" s="84"/>
    </row>
    <row r="23" spans="1:30" s="34" customFormat="1" ht="90">
      <c r="A23" s="67"/>
      <c r="B23" s="60" t="s">
        <v>213</v>
      </c>
      <c r="C23" s="63" t="s">
        <v>220</v>
      </c>
      <c r="D23" s="63"/>
      <c r="E23" s="57" t="s">
        <v>82</v>
      </c>
      <c r="F23" s="57" t="s">
        <v>224</v>
      </c>
      <c r="G23" s="57" t="s">
        <v>83</v>
      </c>
      <c r="H23" s="69" t="s">
        <v>45</v>
      </c>
      <c r="I23" s="69">
        <f t="shared" si="0"/>
        <v>3</v>
      </c>
      <c r="J23" s="69" t="s">
        <v>59</v>
      </c>
      <c r="K23" s="69">
        <f t="shared" si="2"/>
        <v>4</v>
      </c>
      <c r="L23" s="69" t="str">
        <f t="shared" si="1"/>
        <v>Extrema</v>
      </c>
      <c r="M23" s="69" t="str">
        <f>IF(L23="No borrar","No borrar",IF(L23="Baja",Criterios!$L$12,IF(L23="Moderada",Criterios!$L$13,IF(L23="Alta",Criterios!$L$14,Criterios!$L$15))))</f>
        <v>Los riesgos de la Zona de Riesgo Extrema requieren de un tratamiento prioritario. Se deben implementar los controles orientados a reducir la posibilidad de ocurrencia del riesgo o disminuir el impacto de sus efectos y tomar las medidas de protección. Reducir el riesgo, evitar, compartir o transferir</v>
      </c>
      <c r="N23" s="69" t="s">
        <v>85</v>
      </c>
      <c r="O23" s="57" t="s">
        <v>225</v>
      </c>
      <c r="P23" s="69" t="s">
        <v>100</v>
      </c>
      <c r="Q23" s="69"/>
      <c r="R23" s="72"/>
      <c r="S23" s="71"/>
      <c r="T23" s="82"/>
      <c r="U23" s="83"/>
      <c r="V23" s="83"/>
      <c r="W23" s="83"/>
      <c r="X23" s="83"/>
      <c r="Y23" s="83"/>
      <c r="Z23" s="83"/>
      <c r="AA23" s="83"/>
      <c r="AB23" s="83"/>
      <c r="AC23" s="83"/>
      <c r="AD23" s="84"/>
    </row>
    <row r="24" spans="1:30" s="34" customFormat="1" ht="75">
      <c r="A24" s="67" t="s">
        <v>208</v>
      </c>
      <c r="B24" s="60" t="s">
        <v>195</v>
      </c>
      <c r="C24" s="63" t="s">
        <v>157</v>
      </c>
      <c r="D24" s="63" t="s">
        <v>160</v>
      </c>
      <c r="E24" s="57" t="s">
        <v>82</v>
      </c>
      <c r="F24" s="57" t="s">
        <v>187</v>
      </c>
      <c r="G24" s="57" t="s">
        <v>91</v>
      </c>
      <c r="H24" s="69" t="s">
        <v>50</v>
      </c>
      <c r="I24" s="69">
        <f t="shared" si="0"/>
        <v>1</v>
      </c>
      <c r="J24" s="69" t="s">
        <v>59</v>
      </c>
      <c r="K24" s="69">
        <f t="shared" si="2"/>
        <v>4</v>
      </c>
      <c r="L24" s="113" t="str">
        <f t="shared" si="1"/>
        <v>Moderada</v>
      </c>
      <c r="M24" s="69" t="str">
        <f>IF(L24="No borrar","No borrar",IF(L24="Baja",Criterios!$L$12,IF(L24="Moderada",Criterios!$L$13,IF(L24="Alta",Criterios!$L$14,Criterios!$L$15))))</f>
        <v>Asumir el riesgo / reducir el riesgo. Deben tomarse las medidas necesarias para llevar los riesgos a la Zona de Riesgo Baja o eliminarlo, actuando bien sea sobre la probabilidad de ocurrencia o sobre la consecuencia, según sea el caso y tenga las posibilidades de acción.</v>
      </c>
      <c r="N24" s="69" t="s">
        <v>85</v>
      </c>
      <c r="O24" s="57" t="s">
        <v>177</v>
      </c>
      <c r="P24" s="69" t="s">
        <v>100</v>
      </c>
      <c r="Q24" s="69"/>
      <c r="R24" s="72"/>
      <c r="S24" s="71"/>
      <c r="T24" s="82"/>
      <c r="U24" s="83"/>
      <c r="V24" s="83"/>
      <c r="W24" s="83"/>
      <c r="X24" s="83"/>
      <c r="Y24" s="83"/>
      <c r="Z24" s="83"/>
      <c r="AA24" s="83"/>
      <c r="AB24" s="83"/>
      <c r="AC24" s="83"/>
      <c r="AD24" s="84"/>
    </row>
    <row r="25" spans="1:30" s="34" customFormat="1" ht="60">
      <c r="A25" s="67"/>
      <c r="B25" s="60" t="s">
        <v>211</v>
      </c>
      <c r="C25" s="63" t="s">
        <v>221</v>
      </c>
      <c r="D25" s="63" t="s">
        <v>222</v>
      </c>
      <c r="E25" s="57" t="s">
        <v>82</v>
      </c>
      <c r="F25" s="57" t="s">
        <v>209</v>
      </c>
      <c r="G25" s="57" t="s">
        <v>83</v>
      </c>
      <c r="H25" s="69" t="s">
        <v>48</v>
      </c>
      <c r="I25" s="69"/>
      <c r="J25" s="69" t="s">
        <v>59</v>
      </c>
      <c r="K25" s="69">
        <f t="shared" si="2"/>
        <v>4</v>
      </c>
      <c r="L25" s="69" t="str">
        <f t="shared" si="1"/>
        <v>Baja</v>
      </c>
      <c r="M25" s="69" t="str">
        <f>IF(L25="No borrar","No borrar",IF(L25="Baja",Criterios!$L$12,IF(L25="Moderada",Criterios!$L$13,IF(L25="Alta",Criterios!$L$14,Criterios!$L$15))))</f>
        <v>Se debe asumir el riesgo y asumir las consecuencias. Los riesgos de las zonas baja se encuentran en un nivel que puede eliminarse o reducirse fácilmente con los controles establecidos en la organizacion.</v>
      </c>
      <c r="N25" s="69" t="s">
        <v>104</v>
      </c>
      <c r="O25" s="57" t="s">
        <v>210</v>
      </c>
      <c r="P25" s="69" t="s">
        <v>100</v>
      </c>
      <c r="Q25" s="69"/>
      <c r="R25" s="70"/>
      <c r="S25" s="71"/>
      <c r="T25" s="82"/>
      <c r="U25" s="83"/>
      <c r="V25" s="83"/>
      <c r="W25" s="83"/>
      <c r="X25" s="83"/>
      <c r="Y25" s="83"/>
      <c r="Z25" s="83"/>
      <c r="AA25" s="83"/>
      <c r="AB25" s="83"/>
      <c r="AC25" s="83"/>
      <c r="AD25" s="84"/>
    </row>
    <row r="26" spans="1:30" s="34" customFormat="1" ht="90">
      <c r="A26" s="67"/>
      <c r="B26" s="60" t="s">
        <v>213</v>
      </c>
      <c r="C26" s="63" t="s">
        <v>220</v>
      </c>
      <c r="D26" s="63"/>
      <c r="E26" s="57" t="s">
        <v>82</v>
      </c>
      <c r="F26" s="57" t="s">
        <v>223</v>
      </c>
      <c r="G26" s="57" t="s">
        <v>83</v>
      </c>
      <c r="H26" s="69" t="s">
        <v>45</v>
      </c>
      <c r="I26" s="69">
        <f>IF(H26="","",IF(H26="Casi seguro",5,IF(H26="Probable",4,IF(H26="Posible",3,IF(H26="Improbable",2,1)))))</f>
        <v>3</v>
      </c>
      <c r="J26" s="69" t="s">
        <v>59</v>
      </c>
      <c r="K26" s="69">
        <f t="shared" si="2"/>
        <v>4</v>
      </c>
      <c r="L26" s="69" t="str">
        <f t="shared" si="1"/>
        <v>Extrema</v>
      </c>
      <c r="M26" s="69" t="str">
        <f>IF(L26="No borrar","No borrar",IF(L26="Baja",Criterios!$L$12,IF(L26="Moderada",Criterios!$L$13,IF(L26="Alta",Criterios!$L$14,Criterios!$L$15))))</f>
        <v>Los riesgos de la Zona de Riesgo Extrema requieren de un tratamiento prioritario. Se deben implementar los controles orientados a reducir la posibilidad de ocurrencia del riesgo o disminuir el impacto de sus efectos y tomar las medidas de protección. Reducir el riesgo, evitar, compartir o transferir</v>
      </c>
      <c r="N26" s="69" t="s">
        <v>85</v>
      </c>
      <c r="O26" s="57" t="s">
        <v>225</v>
      </c>
      <c r="P26" s="69" t="s">
        <v>100</v>
      </c>
      <c r="Q26" s="69"/>
      <c r="R26" s="70"/>
      <c r="S26" s="71"/>
      <c r="T26" s="82"/>
      <c r="U26" s="83"/>
      <c r="V26" s="83"/>
      <c r="W26" s="83"/>
      <c r="X26" s="83"/>
      <c r="Y26" s="83"/>
      <c r="Z26" s="83"/>
      <c r="AA26" s="83"/>
      <c r="AB26" s="83"/>
      <c r="AC26" s="83"/>
      <c r="AD26" s="84"/>
    </row>
    <row r="27" spans="1:30" s="34" customFormat="1" ht="60">
      <c r="A27" s="67"/>
      <c r="B27" s="60" t="s">
        <v>212</v>
      </c>
      <c r="C27" s="63" t="s">
        <v>226</v>
      </c>
      <c r="D27" s="63" t="s">
        <v>227</v>
      </c>
      <c r="E27" s="57" t="s">
        <v>82</v>
      </c>
      <c r="F27" s="57" t="s">
        <v>228</v>
      </c>
      <c r="G27" s="57" t="s">
        <v>83</v>
      </c>
      <c r="H27" s="69" t="s">
        <v>45</v>
      </c>
      <c r="I27" s="69">
        <f>IF(H27="","",IF(H27="Casi seguro",5,IF(H27="Probable",4,IF(H27="Posible",3,IF(H27="Improbable",2,1)))))</f>
        <v>3</v>
      </c>
      <c r="J27" s="69" t="s">
        <v>62</v>
      </c>
      <c r="K27" s="69">
        <f t="shared" si="2"/>
        <v>3</v>
      </c>
      <c r="L27" s="114" t="str">
        <f t="shared" si="1"/>
        <v>Alta</v>
      </c>
      <c r="M27" s="69" t="str">
        <f>IF(L27="No borrar","No borrar",IF(L27="Baja",Criterios!$L$12,IF(L27="Moderada",Criterios!$L$13,IF(L27="Alta",Criterios!$L$14,Criterios!$L$15))))</f>
        <v>Deben tomarse las medidas necesarias para llevar los riesgos a la Zona de Riesgo Moderada, Baja o eliminarlo. Reducir el riesgo, evitar, compartir o transferir.</v>
      </c>
      <c r="N27" s="69"/>
      <c r="O27" s="57" t="s">
        <v>233</v>
      </c>
      <c r="P27" s="69" t="s">
        <v>100</v>
      </c>
      <c r="Q27" s="69"/>
      <c r="R27" s="70"/>
      <c r="S27" s="71"/>
      <c r="T27" s="82"/>
      <c r="U27" s="83"/>
      <c r="V27" s="83"/>
      <c r="W27" s="83"/>
      <c r="X27" s="83"/>
      <c r="Y27" s="83"/>
      <c r="Z27" s="83"/>
      <c r="AA27" s="83"/>
      <c r="AB27" s="83"/>
      <c r="AC27" s="83"/>
      <c r="AD27" s="84"/>
    </row>
    <row r="28" spans="1:30" s="34" customFormat="1" ht="60">
      <c r="A28" s="67"/>
      <c r="B28" s="60" t="s">
        <v>229</v>
      </c>
      <c r="C28" s="63" t="s">
        <v>230</v>
      </c>
      <c r="D28" s="63" t="s">
        <v>231</v>
      </c>
      <c r="E28" s="57" t="s">
        <v>82</v>
      </c>
      <c r="F28" s="57" t="s">
        <v>232</v>
      </c>
      <c r="G28" s="57" t="s">
        <v>83</v>
      </c>
      <c r="H28" s="69" t="s">
        <v>48</v>
      </c>
      <c r="I28" s="69">
        <f>IF(H28="","",IF(H28="Casi seguro",5,IF(H28="Probable",4,IF(H28="Posible",3,IF(H28="Improbable",2,1)))))</f>
        <v>2</v>
      </c>
      <c r="J28" s="69" t="s">
        <v>59</v>
      </c>
      <c r="K28" s="69">
        <f t="shared" si="2"/>
        <v>4</v>
      </c>
      <c r="L28" s="69" t="str">
        <f t="shared" si="1"/>
        <v>Alta</v>
      </c>
      <c r="M28" s="69" t="str">
        <f>IF(L28="No borrar","No borrar",IF(L28="Baja",Criterios!$L$12,IF(L28="Moderada",Criterios!$L$13,IF(L28="Alta",Criterios!$L$14,Criterios!$L$15))))</f>
        <v>Deben tomarse las medidas necesarias para llevar los riesgos a la Zona de Riesgo Moderada, Baja o eliminarlo. Reducir el riesgo, evitar, compartir o transferir.</v>
      </c>
      <c r="N28" s="69"/>
      <c r="O28" s="57" t="s">
        <v>234</v>
      </c>
      <c r="P28" s="69" t="s">
        <v>100</v>
      </c>
      <c r="Q28" s="69"/>
      <c r="R28" s="70"/>
      <c r="S28" s="71"/>
      <c r="T28" s="82"/>
      <c r="U28" s="83"/>
      <c r="V28" s="83"/>
      <c r="W28" s="83"/>
      <c r="X28" s="83"/>
      <c r="Y28" s="83"/>
      <c r="Z28" s="83"/>
      <c r="AA28" s="83"/>
      <c r="AB28" s="83"/>
      <c r="AC28" s="83"/>
      <c r="AD28" s="84"/>
    </row>
    <row r="29" spans="1:30" s="34" customFormat="1" ht="45">
      <c r="A29" s="67"/>
      <c r="B29" s="60" t="s">
        <v>195</v>
      </c>
      <c r="C29" s="63" t="s">
        <v>159</v>
      </c>
      <c r="D29" s="63" t="s">
        <v>162</v>
      </c>
      <c r="E29" s="74" t="s">
        <v>90</v>
      </c>
      <c r="F29" s="57" t="s">
        <v>176</v>
      </c>
      <c r="G29" s="57" t="s">
        <v>83</v>
      </c>
      <c r="H29" s="69"/>
      <c r="I29" s="69" t="str">
        <f t="shared" ref="I29:I32" si="3">IF(H29="","",IF(H29="Casi seguro",5,IF(H29="Probable",4,IF(H29="Posible",3,IF(H29="Improbable",2,1)))))</f>
        <v/>
      </c>
      <c r="J29" s="69"/>
      <c r="K29" s="69" t="str">
        <f t="shared" si="2"/>
        <v/>
      </c>
      <c r="L29" s="69" t="str">
        <f t="shared" si="1"/>
        <v>No borrar</v>
      </c>
      <c r="M29" s="69" t="str">
        <f>IF(L29="No borrar","No borrar",IF(L29="Baja",Criterios!$L$12,IF(L29="Moderada",Criterios!$L$13,IF(L29="Alta",Criterios!$L$14,Criterios!$L$15))))</f>
        <v>No borrar</v>
      </c>
      <c r="N29" s="69"/>
      <c r="O29" s="57"/>
      <c r="P29" s="69"/>
      <c r="Q29" s="69"/>
      <c r="R29" s="70"/>
      <c r="S29" s="71"/>
      <c r="T29" s="82"/>
      <c r="U29" s="83"/>
      <c r="V29" s="83"/>
      <c r="W29" s="83"/>
      <c r="X29" s="83"/>
      <c r="Y29" s="83"/>
      <c r="Z29" s="83"/>
      <c r="AA29" s="83"/>
      <c r="AB29" s="83"/>
      <c r="AC29" s="83"/>
      <c r="AD29" s="84"/>
    </row>
    <row r="30" spans="1:30" s="34" customFormat="1" ht="45">
      <c r="A30" s="67"/>
      <c r="B30" s="60" t="s">
        <v>198</v>
      </c>
      <c r="C30" s="63" t="s">
        <v>188</v>
      </c>
      <c r="D30" s="63"/>
      <c r="E30" s="74" t="s">
        <v>90</v>
      </c>
      <c r="F30" s="57" t="s">
        <v>180</v>
      </c>
      <c r="G30" s="57" t="s">
        <v>83</v>
      </c>
      <c r="H30" s="69"/>
      <c r="I30" s="69" t="str">
        <f t="shared" si="3"/>
        <v/>
      </c>
      <c r="J30" s="69"/>
      <c r="K30" s="69" t="str">
        <f t="shared" si="2"/>
        <v/>
      </c>
      <c r="L30" s="69" t="str">
        <f t="shared" si="1"/>
        <v>No borrar</v>
      </c>
      <c r="M30" s="69" t="str">
        <f>IF(L30="No borrar","No borrar",IF(L30="Baja",Criterios!$L$12,IF(L30="Moderada",Criterios!$L$13,IF(L30="Alta",Criterios!$L$14,Criterios!$L$15))))</f>
        <v>No borrar</v>
      </c>
      <c r="N30" s="69"/>
      <c r="O30" s="57"/>
      <c r="P30" s="69"/>
      <c r="Q30" s="69"/>
      <c r="R30" s="70"/>
      <c r="S30" s="71"/>
      <c r="T30" s="82"/>
      <c r="U30" s="83"/>
      <c r="V30" s="83"/>
      <c r="W30" s="83"/>
      <c r="X30" s="83"/>
      <c r="Y30" s="83"/>
      <c r="Z30" s="83"/>
      <c r="AA30" s="83"/>
      <c r="AB30" s="83"/>
      <c r="AC30" s="83"/>
      <c r="AD30" s="84"/>
    </row>
    <row r="31" spans="1:30" s="34" customFormat="1" ht="45">
      <c r="A31" s="67"/>
      <c r="B31" s="60" t="s">
        <v>195</v>
      </c>
      <c r="C31" s="63" t="s">
        <v>178</v>
      </c>
      <c r="D31" s="63"/>
      <c r="E31" s="74" t="s">
        <v>90</v>
      </c>
      <c r="F31" s="57" t="s">
        <v>181</v>
      </c>
      <c r="G31" s="57" t="s">
        <v>83</v>
      </c>
      <c r="H31" s="69"/>
      <c r="I31" s="69" t="str">
        <f t="shared" si="3"/>
        <v/>
      </c>
      <c r="J31" s="69"/>
      <c r="K31" s="69" t="str">
        <f t="shared" si="2"/>
        <v/>
      </c>
      <c r="L31" s="69" t="str">
        <f t="shared" si="1"/>
        <v>No borrar</v>
      </c>
      <c r="M31" s="69" t="str">
        <f>IF(L31="No borrar","No borrar",IF(L31="Baja",Criterios!$L$12,IF(L31="Moderada",Criterios!$L$13,IF(L31="Alta",Criterios!$L$14,Criterios!$L$15))))</f>
        <v>No borrar</v>
      </c>
      <c r="N31" s="69"/>
      <c r="O31" s="57"/>
      <c r="P31" s="69"/>
      <c r="Q31" s="69"/>
      <c r="R31" s="70"/>
      <c r="S31" s="71"/>
      <c r="T31" s="82"/>
      <c r="U31" s="83"/>
      <c r="V31" s="83"/>
      <c r="W31" s="83"/>
      <c r="X31" s="83"/>
      <c r="Y31" s="83"/>
      <c r="Z31" s="83"/>
      <c r="AA31" s="83"/>
      <c r="AB31" s="83"/>
      <c r="AC31" s="83"/>
      <c r="AD31" s="84"/>
    </row>
    <row r="32" spans="1:30" s="34" customFormat="1" ht="45.75" thickBot="1">
      <c r="A32" s="67"/>
      <c r="B32" s="60" t="s">
        <v>97</v>
      </c>
      <c r="C32" s="63" t="s">
        <v>179</v>
      </c>
      <c r="D32" s="63"/>
      <c r="E32" s="74" t="s">
        <v>90</v>
      </c>
      <c r="F32" s="57" t="s">
        <v>182</v>
      </c>
      <c r="G32" s="57" t="s">
        <v>83</v>
      </c>
      <c r="H32" s="69"/>
      <c r="I32" s="69" t="str">
        <f t="shared" si="3"/>
        <v/>
      </c>
      <c r="J32" s="69"/>
      <c r="K32" s="69" t="str">
        <f t="shared" si="2"/>
        <v/>
      </c>
      <c r="L32" s="73" t="str">
        <f t="shared" si="1"/>
        <v>No borrar</v>
      </c>
      <c r="M32" s="69" t="str">
        <f>IF(L32="No borrar","No borrar",IF(L32="Baja",Criterios!$L$12,IF(L32="Moderada",Criterios!$L$13,IF(L32="Alta",Criterios!$L$14,Criterios!$L$15))))</f>
        <v>No borrar</v>
      </c>
      <c r="N32" s="69"/>
      <c r="O32" s="57"/>
      <c r="P32" s="69"/>
      <c r="Q32" s="69"/>
      <c r="R32" s="70"/>
      <c r="S32" s="71"/>
      <c r="T32" s="85"/>
      <c r="U32" s="86"/>
      <c r="V32" s="86"/>
      <c r="W32" s="86"/>
      <c r="X32" s="86"/>
      <c r="Y32" s="86"/>
      <c r="Z32" s="86"/>
      <c r="AA32" s="86"/>
      <c r="AB32" s="86"/>
      <c r="AC32" s="86"/>
      <c r="AD32" s="87"/>
    </row>
    <row r="33" spans="2:30" s="34" customFormat="1" ht="12.75">
      <c r="B33" s="45"/>
      <c r="C33" s="61"/>
      <c r="D33" s="61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</row>
    <row r="34" spans="2:30" s="34" customFormat="1" ht="12.75"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</row>
    <row r="35" spans="2:30" s="34" customFormat="1" ht="12.75">
      <c r="B35" s="46" t="s">
        <v>31</v>
      </c>
      <c r="C35" s="46" t="s">
        <v>32</v>
      </c>
      <c r="D35" s="46" t="s">
        <v>33</v>
      </c>
      <c r="E35" s="46" t="s">
        <v>34</v>
      </c>
      <c r="F35" s="46" t="s">
        <v>33</v>
      </c>
      <c r="G35" s="47" t="s">
        <v>35</v>
      </c>
      <c r="H35" s="47" t="s">
        <v>33</v>
      </c>
      <c r="I35" s="48"/>
      <c r="J35" s="49"/>
      <c r="K35" s="49"/>
      <c r="L35" s="49"/>
      <c r="M35" s="49"/>
      <c r="N35" s="49"/>
      <c r="O35" s="50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51"/>
      <c r="AC35" s="51"/>
      <c r="AD35" s="51"/>
    </row>
    <row r="36" spans="2:30" s="34" customFormat="1" ht="12.75">
      <c r="B36" s="46">
        <v>1</v>
      </c>
      <c r="C36" s="52" t="s">
        <v>189</v>
      </c>
      <c r="D36" s="53">
        <v>43312</v>
      </c>
      <c r="E36" s="46"/>
      <c r="F36" s="46"/>
      <c r="G36" s="47"/>
      <c r="H36" s="47"/>
      <c r="I36" s="54"/>
      <c r="J36" s="49"/>
      <c r="K36" s="49"/>
      <c r="L36" s="49"/>
      <c r="M36" s="49"/>
      <c r="N36" s="49"/>
      <c r="O36" s="50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51"/>
      <c r="AC36" s="51"/>
      <c r="AD36" s="51"/>
    </row>
    <row r="37" spans="2:30" s="34" customFormat="1" ht="12.75">
      <c r="B37" s="36"/>
      <c r="C37" s="36"/>
      <c r="D37" s="37"/>
      <c r="E37" s="36"/>
      <c r="F37" s="37"/>
      <c r="G37" s="38"/>
      <c r="H37" s="39"/>
      <c r="I37" s="35"/>
      <c r="J37" s="35"/>
      <c r="K37" s="32"/>
      <c r="L37" s="32"/>
      <c r="M37" s="32"/>
      <c r="N37" s="32"/>
      <c r="O37" s="33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</row>
    <row r="38" spans="2:30" s="34" customFormat="1" ht="12.75">
      <c r="B38" s="40"/>
      <c r="C38" s="40"/>
      <c r="D38" s="40"/>
      <c r="E38" s="40"/>
      <c r="F38" s="40"/>
      <c r="G38" s="40"/>
      <c r="H38" s="40"/>
      <c r="I38" s="40"/>
      <c r="J38" s="40"/>
    </row>
    <row r="39" spans="2:30" s="34" customFormat="1" ht="12.75"/>
    <row r="40" spans="2:30" s="34" customFormat="1" ht="12.75"/>
    <row r="41" spans="2:30" s="34" customFormat="1" ht="12.75"/>
  </sheetData>
  <mergeCells count="9">
    <mergeCell ref="B2:AD2"/>
    <mergeCell ref="T7:AD32"/>
    <mergeCell ref="C3:AD3"/>
    <mergeCell ref="C4:AD4"/>
    <mergeCell ref="B5:G5"/>
    <mergeCell ref="H5:M5"/>
    <mergeCell ref="N5:S5"/>
    <mergeCell ref="T5:W5"/>
    <mergeCell ref="X5:AD5"/>
  </mergeCells>
  <conditionalFormatting sqref="L21:L26 L28:L32">
    <cfRule type="containsText" dxfId="59" priority="53" operator="containsText" text="Extrema">
      <formula>NOT(ISERROR(SEARCH("Extrema",L21)))</formula>
    </cfRule>
    <cfRule type="containsText" dxfId="58" priority="54" operator="containsText" text="Alta">
      <formula>NOT(ISERROR(SEARCH("Alta",L21)))</formula>
    </cfRule>
    <cfRule type="containsText" dxfId="57" priority="55" operator="containsText" text="Moderada">
      <formula>NOT(ISERROR(SEARCH("Moderada",L21)))</formula>
    </cfRule>
    <cfRule type="containsText" dxfId="56" priority="56" operator="containsText" text="Baja">
      <formula>NOT(ISERROR(SEARCH("Baja",L21)))</formula>
    </cfRule>
  </conditionalFormatting>
  <conditionalFormatting sqref="L7 L21:L26 L28:L32">
    <cfRule type="containsText" dxfId="55" priority="52" operator="containsText" text="No borrar">
      <formula>NOT(ISERROR(SEARCH("No borrar",L7)))</formula>
    </cfRule>
  </conditionalFormatting>
  <conditionalFormatting sqref="L7">
    <cfRule type="containsText" dxfId="54" priority="57" operator="containsText" text="Extrema">
      <formula>NOT(ISERROR(SEARCH("Extrema",L7)))</formula>
    </cfRule>
    <cfRule type="containsText" dxfId="53" priority="58" operator="containsText" text="Alta">
      <formula>NOT(ISERROR(SEARCH("Alta",L7)))</formula>
    </cfRule>
    <cfRule type="containsText" dxfId="52" priority="59" operator="containsText" text="Moderada">
      <formula>NOT(ISERROR(SEARCH("Moderada",L7)))</formula>
    </cfRule>
    <cfRule type="containsText" dxfId="51" priority="60" operator="containsText" text="Baja">
      <formula>NOT(ISERROR(SEARCH("Baja",L7)))</formula>
    </cfRule>
  </conditionalFormatting>
  <conditionalFormatting sqref="L8">
    <cfRule type="containsText" dxfId="50" priority="47" operator="containsText" text="No borrar">
      <formula>NOT(ISERROR(SEARCH("No borrar",L8)))</formula>
    </cfRule>
  </conditionalFormatting>
  <conditionalFormatting sqref="L8">
    <cfRule type="containsText" dxfId="49" priority="48" operator="containsText" text="Extrema">
      <formula>NOT(ISERROR(SEARCH("Extrema",L8)))</formula>
    </cfRule>
    <cfRule type="containsText" dxfId="48" priority="49" operator="containsText" text="Alta">
      <formula>NOT(ISERROR(SEARCH("Alta",L8)))</formula>
    </cfRule>
    <cfRule type="containsText" dxfId="47" priority="50" operator="containsText" text="Moderada">
      <formula>NOT(ISERROR(SEARCH("Moderada",L8)))</formula>
    </cfRule>
    <cfRule type="containsText" dxfId="46" priority="51" operator="containsText" text="Baja">
      <formula>NOT(ISERROR(SEARCH("Baja",L8)))</formula>
    </cfRule>
  </conditionalFormatting>
  <conditionalFormatting sqref="L9">
    <cfRule type="containsText" dxfId="45" priority="42" operator="containsText" text="No borrar">
      <formula>NOT(ISERROR(SEARCH("No borrar",L9)))</formula>
    </cfRule>
  </conditionalFormatting>
  <conditionalFormatting sqref="L9">
    <cfRule type="containsText" dxfId="44" priority="43" operator="containsText" text="Extrema">
      <formula>NOT(ISERROR(SEARCH("Extrema",L9)))</formula>
    </cfRule>
    <cfRule type="containsText" dxfId="43" priority="44" operator="containsText" text="Alta">
      <formula>NOT(ISERROR(SEARCH("Alta",L9)))</formula>
    </cfRule>
    <cfRule type="containsText" dxfId="42" priority="45" operator="containsText" text="Moderada">
      <formula>NOT(ISERROR(SEARCH("Moderada",L9)))</formula>
    </cfRule>
    <cfRule type="containsText" dxfId="41" priority="46" operator="containsText" text="Baja">
      <formula>NOT(ISERROR(SEARCH("Baja",L9)))</formula>
    </cfRule>
  </conditionalFormatting>
  <conditionalFormatting sqref="L10:L12 L14:L19">
    <cfRule type="containsText" dxfId="40" priority="37" operator="containsText" text="No borrar">
      <formula>NOT(ISERROR(SEARCH("No borrar",L10)))</formula>
    </cfRule>
  </conditionalFormatting>
  <conditionalFormatting sqref="L10:L12 L14:L19">
    <cfRule type="containsText" dxfId="39" priority="38" operator="containsText" text="Extrema">
      <formula>NOT(ISERROR(SEARCH("Extrema",L10)))</formula>
    </cfRule>
    <cfRule type="containsText" dxfId="38" priority="39" operator="containsText" text="Alta">
      <formula>NOT(ISERROR(SEARCH("Alta",L10)))</formula>
    </cfRule>
    <cfRule type="containsText" dxfId="37" priority="40" operator="containsText" text="Moderada">
      <formula>NOT(ISERROR(SEARCH("Moderada",L10)))</formula>
    </cfRule>
    <cfRule type="containsText" dxfId="36" priority="41" operator="containsText" text="Baja">
      <formula>NOT(ISERROR(SEARCH("Baja",L10)))</formula>
    </cfRule>
  </conditionalFormatting>
  <conditionalFormatting sqref="L13">
    <cfRule type="containsText" dxfId="35" priority="32" operator="containsText" text="No borrar">
      <formula>NOT(ISERROR(SEARCH("No borrar",L13)))</formula>
    </cfRule>
  </conditionalFormatting>
  <conditionalFormatting sqref="L13">
    <cfRule type="containsText" dxfId="34" priority="33" operator="containsText" text="Extrema">
      <formula>NOT(ISERROR(SEARCH("Extrema",L13)))</formula>
    </cfRule>
    <cfRule type="containsText" dxfId="33" priority="34" operator="containsText" text="Alta">
      <formula>NOT(ISERROR(SEARCH("Alta",L13)))</formula>
    </cfRule>
    <cfRule type="containsText" dxfId="32" priority="35" operator="containsText" text="Moderada">
      <formula>NOT(ISERROR(SEARCH("Moderada",L13)))</formula>
    </cfRule>
    <cfRule type="containsText" dxfId="31" priority="36" operator="containsText" text="Baja">
      <formula>NOT(ISERROR(SEARCH("Baja",L13)))</formula>
    </cfRule>
  </conditionalFormatting>
  <conditionalFormatting sqref="L20">
    <cfRule type="containsText" dxfId="30" priority="27" operator="containsText" text="No borrar">
      <formula>NOT(ISERROR(SEARCH("No borrar",L20)))</formula>
    </cfRule>
  </conditionalFormatting>
  <conditionalFormatting sqref="L20">
    <cfRule type="containsText" dxfId="29" priority="28" operator="containsText" text="Extrema">
      <formula>NOT(ISERROR(SEARCH("Extrema",L20)))</formula>
    </cfRule>
    <cfRule type="containsText" dxfId="28" priority="29" operator="containsText" text="Alta">
      <formula>NOT(ISERROR(SEARCH("Alta",L20)))</formula>
    </cfRule>
    <cfRule type="containsText" dxfId="27" priority="30" operator="containsText" text="Moderada">
      <formula>NOT(ISERROR(SEARCH("Moderada",L20)))</formula>
    </cfRule>
    <cfRule type="containsText" dxfId="26" priority="31" operator="containsText" text="Baja">
      <formula>NOT(ISERROR(SEARCH("Baja",L20)))</formula>
    </cfRule>
  </conditionalFormatting>
  <conditionalFormatting sqref="M7:M8 M21:M32">
    <cfRule type="containsText" dxfId="25" priority="26" operator="containsText" text="No borrar">
      <formula>NOT(ISERROR(SEARCH("No borrar",M7)))</formula>
    </cfRule>
  </conditionalFormatting>
  <conditionalFormatting sqref="M7:M8 M10:M12 M14:M19 M21:M32">
    <cfRule type="expression" dxfId="24" priority="22">
      <formula>L7="Extrema"</formula>
    </cfRule>
    <cfRule type="expression" dxfId="23" priority="23">
      <formula>L7="Alta"</formula>
    </cfRule>
    <cfRule type="expression" dxfId="22" priority="24">
      <formula>L7="Baja"</formula>
    </cfRule>
    <cfRule type="expression" dxfId="21" priority="25">
      <formula>L7="Moderada"</formula>
    </cfRule>
  </conditionalFormatting>
  <conditionalFormatting sqref="M9">
    <cfRule type="containsText" dxfId="20" priority="21" operator="containsText" text="No borrar">
      <formula>NOT(ISERROR(SEARCH("No borrar",M9)))</formula>
    </cfRule>
  </conditionalFormatting>
  <conditionalFormatting sqref="M9">
    <cfRule type="expression" dxfId="19" priority="17">
      <formula>L9="Extrema"</formula>
    </cfRule>
    <cfRule type="expression" dxfId="18" priority="18">
      <formula>L9="Alta"</formula>
    </cfRule>
    <cfRule type="expression" dxfId="17" priority="19">
      <formula>L9="Baja"</formula>
    </cfRule>
    <cfRule type="expression" dxfId="16" priority="20">
      <formula>L9="Moderada"</formula>
    </cfRule>
  </conditionalFormatting>
  <conditionalFormatting sqref="M10:M12 M14:M19">
    <cfRule type="containsText" dxfId="15" priority="16" operator="containsText" text="No borrar">
      <formula>NOT(ISERROR(SEARCH("No borrar",M10)))</formula>
    </cfRule>
  </conditionalFormatting>
  <conditionalFormatting sqref="M13">
    <cfRule type="expression" dxfId="14" priority="12">
      <formula>L13="Extrema"</formula>
    </cfRule>
    <cfRule type="expression" dxfId="13" priority="13">
      <formula>L13="Alta"</formula>
    </cfRule>
    <cfRule type="expression" dxfId="12" priority="14">
      <formula>L13="Baja"</formula>
    </cfRule>
    <cfRule type="expression" dxfId="11" priority="15">
      <formula>L13="Moderada"</formula>
    </cfRule>
  </conditionalFormatting>
  <conditionalFormatting sqref="M13">
    <cfRule type="containsText" dxfId="10" priority="11" operator="containsText" text="No borrar">
      <formula>NOT(ISERROR(SEARCH("No borrar",M13)))</formula>
    </cfRule>
  </conditionalFormatting>
  <conditionalFormatting sqref="M20">
    <cfRule type="expression" dxfId="9" priority="7">
      <formula>L20="Extrema"</formula>
    </cfRule>
    <cfRule type="expression" dxfId="8" priority="8">
      <formula>L20="Alta"</formula>
    </cfRule>
    <cfRule type="expression" dxfId="7" priority="9">
      <formula>L20="Baja"</formula>
    </cfRule>
    <cfRule type="expression" dxfId="6" priority="10">
      <formula>L20="Moderada"</formula>
    </cfRule>
  </conditionalFormatting>
  <conditionalFormatting sqref="M20">
    <cfRule type="containsText" dxfId="5" priority="6" operator="containsText" text="No borrar">
      <formula>NOT(ISERROR(SEARCH("No borrar",M20)))</formula>
    </cfRule>
  </conditionalFormatting>
  <conditionalFormatting sqref="L27">
    <cfRule type="containsText" dxfId="4" priority="1" operator="containsText" text="No borrar">
      <formula>NOT(ISERROR(SEARCH("No borrar",L27)))</formula>
    </cfRule>
  </conditionalFormatting>
  <conditionalFormatting sqref="L27">
    <cfRule type="containsText" dxfId="3" priority="2" operator="containsText" text="Extrema">
      <formula>NOT(ISERROR(SEARCH("Extrema",L27)))</formula>
    </cfRule>
    <cfRule type="containsText" dxfId="2" priority="3" operator="containsText" text="Alta">
      <formula>NOT(ISERROR(SEARCH("Alta",L27)))</formula>
    </cfRule>
    <cfRule type="containsText" dxfId="1" priority="4" operator="containsText" text="Moderada">
      <formula>NOT(ISERROR(SEARCH("Moderada",L27)))</formula>
    </cfRule>
    <cfRule type="containsText" dxfId="0" priority="5" operator="containsText" text="Baja">
      <formula>NOT(ISERROR(SEARCH("Baja",L27)))</formula>
    </cfRule>
  </conditionalFormatting>
  <dataValidations count="4">
    <dataValidation type="list" allowBlank="1" showInputMessage="1" showErrorMessage="1" sqref="P29:P32">
      <formula1>Estado</formula1>
    </dataValidation>
    <dataValidation type="list" allowBlank="1" showInputMessage="1" showErrorMessage="1" sqref="N7:N32">
      <formula1>Opcion</formula1>
    </dataValidation>
    <dataValidation type="list" allowBlank="1" showInputMessage="1" showErrorMessage="1" sqref="J7:J32">
      <formula1>Impacto</formula1>
    </dataValidation>
    <dataValidation type="list" allowBlank="1" showInputMessage="1" showErrorMessage="1" sqref="H7:H32">
      <formula1>Probabilidad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R16"/>
  <sheetViews>
    <sheetView zoomScaleNormal="100" workbookViewId="0">
      <selection activeCell="K7" sqref="K7"/>
    </sheetView>
  </sheetViews>
  <sheetFormatPr baseColWidth="10" defaultColWidth="11.42578125" defaultRowHeight="14.25"/>
  <cols>
    <col min="1" max="10" width="11.42578125" style="10"/>
    <col min="11" max="11" width="14" style="112" customWidth="1"/>
    <col min="12" max="16384" width="11.42578125" style="10"/>
  </cols>
  <sheetData>
    <row r="1" spans="1:18">
      <c r="A1" s="102"/>
      <c r="B1" s="102"/>
      <c r="C1" s="102"/>
      <c r="D1" s="102"/>
      <c r="E1" s="102"/>
      <c r="F1" s="102"/>
      <c r="G1" s="102"/>
      <c r="H1" s="102"/>
    </row>
    <row r="2" spans="1:18">
      <c r="A2" s="103" t="s">
        <v>36</v>
      </c>
      <c r="B2" s="103"/>
      <c r="C2" s="103"/>
      <c r="D2" s="103"/>
      <c r="E2" s="103"/>
      <c r="F2" s="103"/>
      <c r="G2" s="103"/>
      <c r="H2" s="103"/>
    </row>
    <row r="3" spans="1:18">
      <c r="A3" s="115" t="s">
        <v>241</v>
      </c>
      <c r="B3" s="115"/>
      <c r="C3" s="115" t="s">
        <v>37</v>
      </c>
      <c r="D3" s="115"/>
      <c r="E3" s="115"/>
      <c r="F3" s="115"/>
      <c r="G3" s="115" t="s">
        <v>38</v>
      </c>
      <c r="H3" s="115"/>
    </row>
    <row r="4" spans="1:18" ht="32.25" customHeight="1">
      <c r="A4" s="116" t="s">
        <v>39</v>
      </c>
      <c r="B4" s="116"/>
      <c r="C4" s="116" t="s">
        <v>40</v>
      </c>
      <c r="D4" s="116"/>
      <c r="E4" s="116"/>
      <c r="F4" s="116"/>
      <c r="G4" s="116" t="s">
        <v>41</v>
      </c>
      <c r="H4" s="116"/>
    </row>
    <row r="5" spans="1:18" ht="32.25" customHeight="1">
      <c r="A5" s="116" t="s">
        <v>42</v>
      </c>
      <c r="B5" s="116"/>
      <c r="C5" s="116" t="s">
        <v>43</v>
      </c>
      <c r="D5" s="116"/>
      <c r="E5" s="116"/>
      <c r="F5" s="116"/>
      <c r="G5" s="116" t="s">
        <v>44</v>
      </c>
      <c r="H5" s="116"/>
    </row>
    <row r="6" spans="1:18" ht="32.25" customHeight="1">
      <c r="A6" s="116" t="s">
        <v>45</v>
      </c>
      <c r="B6" s="116"/>
      <c r="C6" s="116" t="s">
        <v>46</v>
      </c>
      <c r="D6" s="116"/>
      <c r="E6" s="116"/>
      <c r="F6" s="116"/>
      <c r="G6" s="116" t="s">
        <v>47</v>
      </c>
      <c r="H6" s="116"/>
    </row>
    <row r="7" spans="1:18" ht="32.25" customHeight="1">
      <c r="A7" s="116" t="s">
        <v>48</v>
      </c>
      <c r="B7" s="116"/>
      <c r="C7" s="116" t="s">
        <v>46</v>
      </c>
      <c r="D7" s="116"/>
      <c r="E7" s="116"/>
      <c r="F7" s="116"/>
      <c r="G7" s="116" t="s">
        <v>49</v>
      </c>
      <c r="H7" s="116"/>
    </row>
    <row r="8" spans="1:18" ht="32.25" customHeight="1">
      <c r="A8" s="116" t="s">
        <v>50</v>
      </c>
      <c r="B8" s="116"/>
      <c r="C8" s="116" t="s">
        <v>51</v>
      </c>
      <c r="D8" s="116"/>
      <c r="E8" s="116"/>
      <c r="F8" s="116"/>
      <c r="G8" s="116" t="s">
        <v>52</v>
      </c>
      <c r="H8" s="116"/>
    </row>
    <row r="9" spans="1:18">
      <c r="A9" s="11"/>
      <c r="B9" s="11"/>
      <c r="C9" s="11"/>
      <c r="D9" s="12"/>
      <c r="E9" s="12"/>
      <c r="F9" s="12"/>
      <c r="G9" s="12"/>
      <c r="H9" s="13"/>
    </row>
    <row r="10" spans="1:18">
      <c r="A10" s="103" t="s">
        <v>53</v>
      </c>
      <c r="B10" s="103"/>
      <c r="C10" s="103"/>
      <c r="D10" s="103"/>
      <c r="E10" s="103"/>
      <c r="F10" s="103"/>
      <c r="G10" s="103"/>
      <c r="H10" s="103"/>
    </row>
    <row r="11" spans="1:18">
      <c r="A11" s="104" t="s">
        <v>54</v>
      </c>
      <c r="B11" s="105"/>
      <c r="C11" s="104" t="s">
        <v>55</v>
      </c>
      <c r="D11" s="106"/>
      <c r="E11" s="106"/>
      <c r="F11" s="106"/>
      <c r="G11" s="106"/>
      <c r="H11" s="105"/>
    </row>
    <row r="12" spans="1:18" ht="66" customHeight="1">
      <c r="A12" s="107" t="s">
        <v>56</v>
      </c>
      <c r="B12" s="108"/>
      <c r="C12" s="109" t="s">
        <v>57</v>
      </c>
      <c r="D12" s="110"/>
      <c r="E12" s="110"/>
      <c r="F12" s="110"/>
      <c r="G12" s="110"/>
      <c r="H12" s="111"/>
      <c r="K12" s="118" t="s">
        <v>240</v>
      </c>
      <c r="L12" s="117" t="s">
        <v>58</v>
      </c>
      <c r="M12" s="117"/>
      <c r="N12" s="117"/>
      <c r="O12" s="117"/>
      <c r="P12" s="117"/>
      <c r="Q12" s="117"/>
      <c r="R12" s="117"/>
    </row>
    <row r="13" spans="1:18" ht="87.75" customHeight="1">
      <c r="A13" s="107" t="s">
        <v>59</v>
      </c>
      <c r="B13" s="108"/>
      <c r="C13" s="109" t="s">
        <v>60</v>
      </c>
      <c r="D13" s="110"/>
      <c r="E13" s="110"/>
      <c r="F13" s="110"/>
      <c r="G13" s="110"/>
      <c r="H13" s="111"/>
      <c r="K13" s="119" t="s">
        <v>62</v>
      </c>
      <c r="L13" s="117" t="s">
        <v>61</v>
      </c>
      <c r="M13" s="117"/>
      <c r="N13" s="117"/>
      <c r="O13" s="117"/>
      <c r="P13" s="117"/>
      <c r="Q13" s="117"/>
      <c r="R13" s="117"/>
    </row>
    <row r="14" spans="1:18" ht="99" customHeight="1">
      <c r="A14" s="107" t="s">
        <v>62</v>
      </c>
      <c r="B14" s="108"/>
      <c r="C14" s="109" t="s">
        <v>63</v>
      </c>
      <c r="D14" s="110"/>
      <c r="E14" s="110"/>
      <c r="F14" s="110"/>
      <c r="G14" s="110"/>
      <c r="H14" s="111"/>
      <c r="K14" s="120" t="s">
        <v>239</v>
      </c>
      <c r="L14" s="117" t="s">
        <v>64</v>
      </c>
      <c r="M14" s="117"/>
      <c r="N14" s="117"/>
      <c r="O14" s="117"/>
      <c r="P14" s="117"/>
      <c r="Q14" s="117"/>
      <c r="R14" s="117"/>
    </row>
    <row r="15" spans="1:18" ht="47.25" customHeight="1">
      <c r="A15" s="107" t="s">
        <v>65</v>
      </c>
      <c r="B15" s="108"/>
      <c r="C15" s="109" t="s">
        <v>66</v>
      </c>
      <c r="D15" s="110"/>
      <c r="E15" s="110"/>
      <c r="F15" s="110"/>
      <c r="G15" s="110"/>
      <c r="H15" s="111"/>
      <c r="K15" s="121" t="s">
        <v>238</v>
      </c>
      <c r="L15" s="117" t="s">
        <v>67</v>
      </c>
      <c r="M15" s="117"/>
      <c r="N15" s="117"/>
      <c r="O15" s="117"/>
      <c r="P15" s="117"/>
      <c r="Q15" s="117"/>
      <c r="R15" s="117"/>
    </row>
    <row r="16" spans="1:18" ht="49.5" customHeight="1">
      <c r="A16" s="107" t="s">
        <v>68</v>
      </c>
      <c r="B16" s="108"/>
      <c r="C16" s="109" t="s">
        <v>69</v>
      </c>
      <c r="D16" s="110"/>
      <c r="E16" s="110"/>
      <c r="F16" s="110"/>
      <c r="G16" s="110"/>
      <c r="H16" s="111"/>
    </row>
  </sheetData>
  <mergeCells count="37">
    <mergeCell ref="A3:B3"/>
    <mergeCell ref="A1:H1"/>
    <mergeCell ref="A4:B4"/>
    <mergeCell ref="L13:R13"/>
    <mergeCell ref="A5:B5"/>
    <mergeCell ref="A2:H2"/>
    <mergeCell ref="C8:F8"/>
    <mergeCell ref="G3:H3"/>
    <mergeCell ref="G4:H4"/>
    <mergeCell ref="G5:H5"/>
    <mergeCell ref="G6:H6"/>
    <mergeCell ref="G7:H7"/>
    <mergeCell ref="G8:H8"/>
    <mergeCell ref="C3:F3"/>
    <mergeCell ref="C4:F4"/>
    <mergeCell ref="C5:F5"/>
    <mergeCell ref="C6:F6"/>
    <mergeCell ref="A6:B6"/>
    <mergeCell ref="A7:B7"/>
    <mergeCell ref="A8:B8"/>
    <mergeCell ref="A12:B12"/>
    <mergeCell ref="C12:H12"/>
    <mergeCell ref="C7:F7"/>
    <mergeCell ref="L15:R15"/>
    <mergeCell ref="A11:B11"/>
    <mergeCell ref="C11:H11"/>
    <mergeCell ref="A10:H10"/>
    <mergeCell ref="A16:B16"/>
    <mergeCell ref="C16:H16"/>
    <mergeCell ref="A14:B14"/>
    <mergeCell ref="C14:H14"/>
    <mergeCell ref="A15:B15"/>
    <mergeCell ref="C15:H15"/>
    <mergeCell ref="L14:R14"/>
    <mergeCell ref="A13:B13"/>
    <mergeCell ref="C13:H13"/>
    <mergeCell ref="L12:R12"/>
  </mergeCell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J22"/>
  <sheetViews>
    <sheetView topLeftCell="B1" workbookViewId="0">
      <selection activeCell="E5" sqref="E5"/>
    </sheetView>
  </sheetViews>
  <sheetFormatPr baseColWidth="10" defaultColWidth="11.42578125" defaultRowHeight="14.25"/>
  <cols>
    <col min="1" max="1" width="35.5703125" style="2" bestFit="1" customWidth="1"/>
    <col min="2" max="3" width="24.5703125" style="2" bestFit="1" customWidth="1"/>
    <col min="4" max="4" width="19.5703125" style="2" bestFit="1" customWidth="1"/>
    <col min="5" max="5" width="14.7109375" style="2" bestFit="1" customWidth="1"/>
    <col min="6" max="6" width="30" style="2" customWidth="1"/>
    <col min="7" max="7" width="12.85546875" style="2" bestFit="1" customWidth="1"/>
    <col min="8" max="8" width="13.5703125" style="2" bestFit="1" customWidth="1"/>
    <col min="9" max="9" width="11.42578125" style="2"/>
    <col min="10" max="10" width="14.42578125" style="2" customWidth="1"/>
    <col min="11" max="16384" width="11.42578125" style="2"/>
  </cols>
  <sheetData>
    <row r="1" spans="1:10">
      <c r="A1" s="1" t="s">
        <v>70</v>
      </c>
      <c r="B1" s="1" t="s">
        <v>71</v>
      </c>
      <c r="C1" s="1" t="s">
        <v>72</v>
      </c>
      <c r="D1" s="1" t="s">
        <v>73</v>
      </c>
      <c r="E1" s="1" t="s">
        <v>74</v>
      </c>
      <c r="F1" s="1" t="s">
        <v>75</v>
      </c>
      <c r="G1" s="1" t="s">
        <v>76</v>
      </c>
      <c r="H1" s="1" t="s">
        <v>77</v>
      </c>
      <c r="I1" s="1" t="s">
        <v>78</v>
      </c>
      <c r="J1" s="1" t="s">
        <v>79</v>
      </c>
    </row>
    <row r="2" spans="1:10" ht="77.25" customHeight="1">
      <c r="A2" s="3" t="s">
        <v>80</v>
      </c>
      <c r="B2" s="5" t="s">
        <v>80</v>
      </c>
      <c r="C2" s="3" t="s">
        <v>81</v>
      </c>
      <c r="D2" s="3" t="s">
        <v>82</v>
      </c>
      <c r="E2" s="3" t="s">
        <v>83</v>
      </c>
      <c r="F2" s="4" t="s">
        <v>84</v>
      </c>
      <c r="G2" s="3" t="s">
        <v>39</v>
      </c>
      <c r="H2" s="3" t="s">
        <v>56</v>
      </c>
      <c r="I2" s="3" t="s">
        <v>85</v>
      </c>
      <c r="J2" s="4" t="s">
        <v>86</v>
      </c>
    </row>
    <row r="3" spans="1:10" ht="57">
      <c r="A3" s="3" t="s">
        <v>87</v>
      </c>
      <c r="B3" s="5" t="s">
        <v>88</v>
      </c>
      <c r="C3" s="3" t="s">
        <v>89</v>
      </c>
      <c r="D3" s="3" t="s">
        <v>90</v>
      </c>
      <c r="E3" s="3" t="s">
        <v>91</v>
      </c>
      <c r="F3" s="4" t="s">
        <v>92</v>
      </c>
      <c r="G3" s="3" t="s">
        <v>42</v>
      </c>
      <c r="H3" s="3" t="s">
        <v>59</v>
      </c>
      <c r="I3" s="3" t="s">
        <v>93</v>
      </c>
      <c r="J3" s="4" t="s">
        <v>94</v>
      </c>
    </row>
    <row r="4" spans="1:10" ht="57">
      <c r="A4" s="3" t="s">
        <v>95</v>
      </c>
      <c r="B4" s="5" t="s">
        <v>96</v>
      </c>
      <c r="C4" s="3" t="s">
        <v>97</v>
      </c>
      <c r="F4" s="4" t="s">
        <v>98</v>
      </c>
      <c r="G4" s="3" t="s">
        <v>45</v>
      </c>
      <c r="H4" s="3" t="s">
        <v>62</v>
      </c>
      <c r="I4" s="3" t="s">
        <v>99</v>
      </c>
      <c r="J4" s="4" t="s">
        <v>100</v>
      </c>
    </row>
    <row r="5" spans="1:10" ht="85.5">
      <c r="A5" s="3" t="s">
        <v>101</v>
      </c>
      <c r="B5" s="5" t="s">
        <v>87</v>
      </c>
      <c r="C5" s="3" t="s">
        <v>102</v>
      </c>
      <c r="F5" s="4" t="s">
        <v>103</v>
      </c>
      <c r="G5" s="3" t="s">
        <v>48</v>
      </c>
      <c r="H5" s="3" t="s">
        <v>65</v>
      </c>
      <c r="I5" s="3" t="s">
        <v>104</v>
      </c>
    </row>
    <row r="6" spans="1:10" ht="71.25">
      <c r="A6" s="3" t="s">
        <v>105</v>
      </c>
      <c r="B6" s="5" t="s">
        <v>101</v>
      </c>
      <c r="C6" s="3" t="s">
        <v>106</v>
      </c>
      <c r="F6" s="4" t="s">
        <v>107</v>
      </c>
      <c r="G6" s="3" t="s">
        <v>50</v>
      </c>
      <c r="H6" s="3" t="s">
        <v>68</v>
      </c>
    </row>
    <row r="7" spans="1:10" ht="28.5">
      <c r="A7" s="3" t="s">
        <v>108</v>
      </c>
      <c r="B7" s="5" t="s">
        <v>109</v>
      </c>
      <c r="C7" s="3" t="s">
        <v>110</v>
      </c>
      <c r="F7" s="4" t="s">
        <v>111</v>
      </c>
    </row>
    <row r="8" spans="1:10">
      <c r="A8" s="3" t="s">
        <v>112</v>
      </c>
      <c r="B8" s="6" t="s">
        <v>113</v>
      </c>
    </row>
    <row r="9" spans="1:10">
      <c r="A9" s="3" t="s">
        <v>114</v>
      </c>
      <c r="B9" s="6" t="s">
        <v>105</v>
      </c>
    </row>
    <row r="10" spans="1:10">
      <c r="A10" s="3" t="s">
        <v>115</v>
      </c>
      <c r="B10" s="6" t="s">
        <v>116</v>
      </c>
    </row>
    <row r="11" spans="1:10">
      <c r="A11" s="3" t="s">
        <v>117</v>
      </c>
      <c r="B11" s="6" t="s">
        <v>118</v>
      </c>
    </row>
    <row r="12" spans="1:10">
      <c r="A12" s="3" t="s">
        <v>119</v>
      </c>
      <c r="B12" s="6" t="s">
        <v>119</v>
      </c>
    </row>
    <row r="13" spans="1:10">
      <c r="A13" s="3" t="s">
        <v>120</v>
      </c>
      <c r="B13" s="6" t="s">
        <v>120</v>
      </c>
    </row>
    <row r="14" spans="1:10">
      <c r="A14" s="3" t="s">
        <v>121</v>
      </c>
      <c r="B14" s="6" t="s">
        <v>122</v>
      </c>
    </row>
    <row r="15" spans="1:10">
      <c r="A15" s="3" t="s">
        <v>123</v>
      </c>
      <c r="B15" s="6" t="s">
        <v>124</v>
      </c>
    </row>
    <row r="16" spans="1:10">
      <c r="A16" s="3" t="s">
        <v>125</v>
      </c>
      <c r="B16" s="6" t="s">
        <v>126</v>
      </c>
    </row>
    <row r="17" spans="2:6">
      <c r="B17" s="7" t="s">
        <v>121</v>
      </c>
    </row>
    <row r="18" spans="2:6">
      <c r="B18" s="7" t="s">
        <v>127</v>
      </c>
    </row>
    <row r="19" spans="2:6" ht="38.25">
      <c r="B19" s="7" t="s">
        <v>128</v>
      </c>
      <c r="F19" s="8" t="s">
        <v>129</v>
      </c>
    </row>
    <row r="20" spans="2:6">
      <c r="B20" s="7" t="s">
        <v>123</v>
      </c>
    </row>
    <row r="21" spans="2:6">
      <c r="B21" s="7" t="s">
        <v>125</v>
      </c>
    </row>
    <row r="22" spans="2:6">
      <c r="B22" s="9" t="s">
        <v>130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showWhiteSpace="0" topLeftCell="A2" zoomScaleNormal="100" workbookViewId="0">
      <selection activeCell="E12" sqref="E12"/>
    </sheetView>
  </sheetViews>
  <sheetFormatPr baseColWidth="10" defaultColWidth="11.42578125" defaultRowHeight="12.75"/>
  <cols>
    <col min="1" max="1" width="26.28515625" style="15" bestFit="1" customWidth="1"/>
    <col min="2" max="2" width="13.7109375" style="15" customWidth="1"/>
    <col min="3" max="3" width="44.5703125" style="15" customWidth="1"/>
    <col min="4" max="256" width="11.42578125" style="16"/>
    <col min="257" max="257" width="26.28515625" style="16" bestFit="1" customWidth="1"/>
    <col min="258" max="258" width="13.7109375" style="16" customWidth="1"/>
    <col min="259" max="259" width="44.5703125" style="16" customWidth="1"/>
    <col min="260" max="512" width="11.42578125" style="16"/>
    <col min="513" max="513" width="26.28515625" style="16" bestFit="1" customWidth="1"/>
    <col min="514" max="514" width="13.7109375" style="16" customWidth="1"/>
    <col min="515" max="515" width="44.5703125" style="16" customWidth="1"/>
    <col min="516" max="768" width="11.42578125" style="16"/>
    <col min="769" max="769" width="26.28515625" style="16" bestFit="1" customWidth="1"/>
    <col min="770" max="770" width="13.7109375" style="16" customWidth="1"/>
    <col min="771" max="771" width="44.5703125" style="16" customWidth="1"/>
    <col min="772" max="1024" width="11.42578125" style="16"/>
    <col min="1025" max="1025" width="26.28515625" style="16" bestFit="1" customWidth="1"/>
    <col min="1026" max="1026" width="13.7109375" style="16" customWidth="1"/>
    <col min="1027" max="1027" width="44.5703125" style="16" customWidth="1"/>
    <col min="1028" max="1280" width="11.42578125" style="16"/>
    <col min="1281" max="1281" width="26.28515625" style="16" bestFit="1" customWidth="1"/>
    <col min="1282" max="1282" width="13.7109375" style="16" customWidth="1"/>
    <col min="1283" max="1283" width="44.5703125" style="16" customWidth="1"/>
    <col min="1284" max="1536" width="11.42578125" style="16"/>
    <col min="1537" max="1537" width="26.28515625" style="16" bestFit="1" customWidth="1"/>
    <col min="1538" max="1538" width="13.7109375" style="16" customWidth="1"/>
    <col min="1539" max="1539" width="44.5703125" style="16" customWidth="1"/>
    <col min="1540" max="1792" width="11.42578125" style="16"/>
    <col min="1793" max="1793" width="26.28515625" style="16" bestFit="1" customWidth="1"/>
    <col min="1794" max="1794" width="13.7109375" style="16" customWidth="1"/>
    <col min="1795" max="1795" width="44.5703125" style="16" customWidth="1"/>
    <col min="1796" max="2048" width="11.42578125" style="16"/>
    <col min="2049" max="2049" width="26.28515625" style="16" bestFit="1" customWidth="1"/>
    <col min="2050" max="2050" width="13.7109375" style="16" customWidth="1"/>
    <col min="2051" max="2051" width="44.5703125" style="16" customWidth="1"/>
    <col min="2052" max="2304" width="11.42578125" style="16"/>
    <col min="2305" max="2305" width="26.28515625" style="16" bestFit="1" customWidth="1"/>
    <col min="2306" max="2306" width="13.7109375" style="16" customWidth="1"/>
    <col min="2307" max="2307" width="44.5703125" style="16" customWidth="1"/>
    <col min="2308" max="2560" width="11.42578125" style="16"/>
    <col min="2561" max="2561" width="26.28515625" style="16" bestFit="1" customWidth="1"/>
    <col min="2562" max="2562" width="13.7109375" style="16" customWidth="1"/>
    <col min="2563" max="2563" width="44.5703125" style="16" customWidth="1"/>
    <col min="2564" max="2816" width="11.42578125" style="16"/>
    <col min="2817" max="2817" width="26.28515625" style="16" bestFit="1" customWidth="1"/>
    <col min="2818" max="2818" width="13.7109375" style="16" customWidth="1"/>
    <col min="2819" max="2819" width="44.5703125" style="16" customWidth="1"/>
    <col min="2820" max="3072" width="11.42578125" style="16"/>
    <col min="3073" max="3073" width="26.28515625" style="16" bestFit="1" customWidth="1"/>
    <col min="3074" max="3074" width="13.7109375" style="16" customWidth="1"/>
    <col min="3075" max="3075" width="44.5703125" style="16" customWidth="1"/>
    <col min="3076" max="3328" width="11.42578125" style="16"/>
    <col min="3329" max="3329" width="26.28515625" style="16" bestFit="1" customWidth="1"/>
    <col min="3330" max="3330" width="13.7109375" style="16" customWidth="1"/>
    <col min="3331" max="3331" width="44.5703125" style="16" customWidth="1"/>
    <col min="3332" max="3584" width="11.42578125" style="16"/>
    <col min="3585" max="3585" width="26.28515625" style="16" bestFit="1" customWidth="1"/>
    <col min="3586" max="3586" width="13.7109375" style="16" customWidth="1"/>
    <col min="3587" max="3587" width="44.5703125" style="16" customWidth="1"/>
    <col min="3588" max="3840" width="11.42578125" style="16"/>
    <col min="3841" max="3841" width="26.28515625" style="16" bestFit="1" customWidth="1"/>
    <col min="3842" max="3842" width="13.7109375" style="16" customWidth="1"/>
    <col min="3843" max="3843" width="44.5703125" style="16" customWidth="1"/>
    <col min="3844" max="4096" width="11.42578125" style="16"/>
    <col min="4097" max="4097" width="26.28515625" style="16" bestFit="1" customWidth="1"/>
    <col min="4098" max="4098" width="13.7109375" style="16" customWidth="1"/>
    <col min="4099" max="4099" width="44.5703125" style="16" customWidth="1"/>
    <col min="4100" max="4352" width="11.42578125" style="16"/>
    <col min="4353" max="4353" width="26.28515625" style="16" bestFit="1" customWidth="1"/>
    <col min="4354" max="4354" width="13.7109375" style="16" customWidth="1"/>
    <col min="4355" max="4355" width="44.5703125" style="16" customWidth="1"/>
    <col min="4356" max="4608" width="11.42578125" style="16"/>
    <col min="4609" max="4609" width="26.28515625" style="16" bestFit="1" customWidth="1"/>
    <col min="4610" max="4610" width="13.7109375" style="16" customWidth="1"/>
    <col min="4611" max="4611" width="44.5703125" style="16" customWidth="1"/>
    <col min="4612" max="4864" width="11.42578125" style="16"/>
    <col min="4865" max="4865" width="26.28515625" style="16" bestFit="1" customWidth="1"/>
    <col min="4866" max="4866" width="13.7109375" style="16" customWidth="1"/>
    <col min="4867" max="4867" width="44.5703125" style="16" customWidth="1"/>
    <col min="4868" max="5120" width="11.42578125" style="16"/>
    <col min="5121" max="5121" width="26.28515625" style="16" bestFit="1" customWidth="1"/>
    <col min="5122" max="5122" width="13.7109375" style="16" customWidth="1"/>
    <col min="5123" max="5123" width="44.5703125" style="16" customWidth="1"/>
    <col min="5124" max="5376" width="11.42578125" style="16"/>
    <col min="5377" max="5377" width="26.28515625" style="16" bestFit="1" customWidth="1"/>
    <col min="5378" max="5378" width="13.7109375" style="16" customWidth="1"/>
    <col min="5379" max="5379" width="44.5703125" style="16" customWidth="1"/>
    <col min="5380" max="5632" width="11.42578125" style="16"/>
    <col min="5633" max="5633" width="26.28515625" style="16" bestFit="1" customWidth="1"/>
    <col min="5634" max="5634" width="13.7109375" style="16" customWidth="1"/>
    <col min="5635" max="5635" width="44.5703125" style="16" customWidth="1"/>
    <col min="5636" max="5888" width="11.42578125" style="16"/>
    <col min="5889" max="5889" width="26.28515625" style="16" bestFit="1" customWidth="1"/>
    <col min="5890" max="5890" width="13.7109375" style="16" customWidth="1"/>
    <col min="5891" max="5891" width="44.5703125" style="16" customWidth="1"/>
    <col min="5892" max="6144" width="11.42578125" style="16"/>
    <col min="6145" max="6145" width="26.28515625" style="16" bestFit="1" customWidth="1"/>
    <col min="6146" max="6146" width="13.7109375" style="16" customWidth="1"/>
    <col min="6147" max="6147" width="44.5703125" style="16" customWidth="1"/>
    <col min="6148" max="6400" width="11.42578125" style="16"/>
    <col min="6401" max="6401" width="26.28515625" style="16" bestFit="1" customWidth="1"/>
    <col min="6402" max="6402" width="13.7109375" style="16" customWidth="1"/>
    <col min="6403" max="6403" width="44.5703125" style="16" customWidth="1"/>
    <col min="6404" max="6656" width="11.42578125" style="16"/>
    <col min="6657" max="6657" width="26.28515625" style="16" bestFit="1" customWidth="1"/>
    <col min="6658" max="6658" width="13.7109375" style="16" customWidth="1"/>
    <col min="6659" max="6659" width="44.5703125" style="16" customWidth="1"/>
    <col min="6660" max="6912" width="11.42578125" style="16"/>
    <col min="6913" max="6913" width="26.28515625" style="16" bestFit="1" customWidth="1"/>
    <col min="6914" max="6914" width="13.7109375" style="16" customWidth="1"/>
    <col min="6915" max="6915" width="44.5703125" style="16" customWidth="1"/>
    <col min="6916" max="7168" width="11.42578125" style="16"/>
    <col min="7169" max="7169" width="26.28515625" style="16" bestFit="1" customWidth="1"/>
    <col min="7170" max="7170" width="13.7109375" style="16" customWidth="1"/>
    <col min="7171" max="7171" width="44.5703125" style="16" customWidth="1"/>
    <col min="7172" max="7424" width="11.42578125" style="16"/>
    <col min="7425" max="7425" width="26.28515625" style="16" bestFit="1" customWidth="1"/>
    <col min="7426" max="7426" width="13.7109375" style="16" customWidth="1"/>
    <col min="7427" max="7427" width="44.5703125" style="16" customWidth="1"/>
    <col min="7428" max="7680" width="11.42578125" style="16"/>
    <col min="7681" max="7681" width="26.28515625" style="16" bestFit="1" customWidth="1"/>
    <col min="7682" max="7682" width="13.7109375" style="16" customWidth="1"/>
    <col min="7683" max="7683" width="44.5703125" style="16" customWidth="1"/>
    <col min="7684" max="7936" width="11.42578125" style="16"/>
    <col min="7937" max="7937" width="26.28515625" style="16" bestFit="1" customWidth="1"/>
    <col min="7938" max="7938" width="13.7109375" style="16" customWidth="1"/>
    <col min="7939" max="7939" width="44.5703125" style="16" customWidth="1"/>
    <col min="7940" max="8192" width="11.42578125" style="16"/>
    <col min="8193" max="8193" width="26.28515625" style="16" bestFit="1" customWidth="1"/>
    <col min="8194" max="8194" width="13.7109375" style="16" customWidth="1"/>
    <col min="8195" max="8195" width="44.5703125" style="16" customWidth="1"/>
    <col min="8196" max="8448" width="11.42578125" style="16"/>
    <col min="8449" max="8449" width="26.28515625" style="16" bestFit="1" customWidth="1"/>
    <col min="8450" max="8450" width="13.7109375" style="16" customWidth="1"/>
    <col min="8451" max="8451" width="44.5703125" style="16" customWidth="1"/>
    <col min="8452" max="8704" width="11.42578125" style="16"/>
    <col min="8705" max="8705" width="26.28515625" style="16" bestFit="1" customWidth="1"/>
    <col min="8706" max="8706" width="13.7109375" style="16" customWidth="1"/>
    <col min="8707" max="8707" width="44.5703125" style="16" customWidth="1"/>
    <col min="8708" max="8960" width="11.42578125" style="16"/>
    <col min="8961" max="8961" width="26.28515625" style="16" bestFit="1" customWidth="1"/>
    <col min="8962" max="8962" width="13.7109375" style="16" customWidth="1"/>
    <col min="8963" max="8963" width="44.5703125" style="16" customWidth="1"/>
    <col min="8964" max="9216" width="11.42578125" style="16"/>
    <col min="9217" max="9217" width="26.28515625" style="16" bestFit="1" customWidth="1"/>
    <col min="9218" max="9218" width="13.7109375" style="16" customWidth="1"/>
    <col min="9219" max="9219" width="44.5703125" style="16" customWidth="1"/>
    <col min="9220" max="9472" width="11.42578125" style="16"/>
    <col min="9473" max="9473" width="26.28515625" style="16" bestFit="1" customWidth="1"/>
    <col min="9474" max="9474" width="13.7109375" style="16" customWidth="1"/>
    <col min="9475" max="9475" width="44.5703125" style="16" customWidth="1"/>
    <col min="9476" max="9728" width="11.42578125" style="16"/>
    <col min="9729" max="9729" width="26.28515625" style="16" bestFit="1" customWidth="1"/>
    <col min="9730" max="9730" width="13.7109375" style="16" customWidth="1"/>
    <col min="9731" max="9731" width="44.5703125" style="16" customWidth="1"/>
    <col min="9732" max="9984" width="11.42578125" style="16"/>
    <col min="9985" max="9985" width="26.28515625" style="16" bestFit="1" customWidth="1"/>
    <col min="9986" max="9986" width="13.7109375" style="16" customWidth="1"/>
    <col min="9987" max="9987" width="44.5703125" style="16" customWidth="1"/>
    <col min="9988" max="10240" width="11.42578125" style="16"/>
    <col min="10241" max="10241" width="26.28515625" style="16" bestFit="1" customWidth="1"/>
    <col min="10242" max="10242" width="13.7109375" style="16" customWidth="1"/>
    <col min="10243" max="10243" width="44.5703125" style="16" customWidth="1"/>
    <col min="10244" max="10496" width="11.42578125" style="16"/>
    <col min="10497" max="10497" width="26.28515625" style="16" bestFit="1" customWidth="1"/>
    <col min="10498" max="10498" width="13.7109375" style="16" customWidth="1"/>
    <col min="10499" max="10499" width="44.5703125" style="16" customWidth="1"/>
    <col min="10500" max="10752" width="11.42578125" style="16"/>
    <col min="10753" max="10753" width="26.28515625" style="16" bestFit="1" customWidth="1"/>
    <col min="10754" max="10754" width="13.7109375" style="16" customWidth="1"/>
    <col min="10755" max="10755" width="44.5703125" style="16" customWidth="1"/>
    <col min="10756" max="11008" width="11.42578125" style="16"/>
    <col min="11009" max="11009" width="26.28515625" style="16" bestFit="1" customWidth="1"/>
    <col min="11010" max="11010" width="13.7109375" style="16" customWidth="1"/>
    <col min="11011" max="11011" width="44.5703125" style="16" customWidth="1"/>
    <col min="11012" max="11264" width="11.42578125" style="16"/>
    <col min="11265" max="11265" width="26.28515625" style="16" bestFit="1" customWidth="1"/>
    <col min="11266" max="11266" width="13.7109375" style="16" customWidth="1"/>
    <col min="11267" max="11267" width="44.5703125" style="16" customWidth="1"/>
    <col min="11268" max="11520" width="11.42578125" style="16"/>
    <col min="11521" max="11521" width="26.28515625" style="16" bestFit="1" customWidth="1"/>
    <col min="11522" max="11522" width="13.7109375" style="16" customWidth="1"/>
    <col min="11523" max="11523" width="44.5703125" style="16" customWidth="1"/>
    <col min="11524" max="11776" width="11.42578125" style="16"/>
    <col min="11777" max="11777" width="26.28515625" style="16" bestFit="1" customWidth="1"/>
    <col min="11778" max="11778" width="13.7109375" style="16" customWidth="1"/>
    <col min="11779" max="11779" width="44.5703125" style="16" customWidth="1"/>
    <col min="11780" max="12032" width="11.42578125" style="16"/>
    <col min="12033" max="12033" width="26.28515625" style="16" bestFit="1" customWidth="1"/>
    <col min="12034" max="12034" width="13.7109375" style="16" customWidth="1"/>
    <col min="12035" max="12035" width="44.5703125" style="16" customWidth="1"/>
    <col min="12036" max="12288" width="11.42578125" style="16"/>
    <col min="12289" max="12289" width="26.28515625" style="16" bestFit="1" customWidth="1"/>
    <col min="12290" max="12290" width="13.7109375" style="16" customWidth="1"/>
    <col min="12291" max="12291" width="44.5703125" style="16" customWidth="1"/>
    <col min="12292" max="12544" width="11.42578125" style="16"/>
    <col min="12545" max="12545" width="26.28515625" style="16" bestFit="1" customWidth="1"/>
    <col min="12546" max="12546" width="13.7109375" style="16" customWidth="1"/>
    <col min="12547" max="12547" width="44.5703125" style="16" customWidth="1"/>
    <col min="12548" max="12800" width="11.42578125" style="16"/>
    <col min="12801" max="12801" width="26.28515625" style="16" bestFit="1" customWidth="1"/>
    <col min="12802" max="12802" width="13.7109375" style="16" customWidth="1"/>
    <col min="12803" max="12803" width="44.5703125" style="16" customWidth="1"/>
    <col min="12804" max="13056" width="11.42578125" style="16"/>
    <col min="13057" max="13057" width="26.28515625" style="16" bestFit="1" customWidth="1"/>
    <col min="13058" max="13058" width="13.7109375" style="16" customWidth="1"/>
    <col min="13059" max="13059" width="44.5703125" style="16" customWidth="1"/>
    <col min="13060" max="13312" width="11.42578125" style="16"/>
    <col min="13313" max="13313" width="26.28515625" style="16" bestFit="1" customWidth="1"/>
    <col min="13314" max="13314" width="13.7109375" style="16" customWidth="1"/>
    <col min="13315" max="13315" width="44.5703125" style="16" customWidth="1"/>
    <col min="13316" max="13568" width="11.42578125" style="16"/>
    <col min="13569" max="13569" width="26.28515625" style="16" bestFit="1" customWidth="1"/>
    <col min="13570" max="13570" width="13.7109375" style="16" customWidth="1"/>
    <col min="13571" max="13571" width="44.5703125" style="16" customWidth="1"/>
    <col min="13572" max="13824" width="11.42578125" style="16"/>
    <col min="13825" max="13825" width="26.28515625" style="16" bestFit="1" customWidth="1"/>
    <col min="13826" max="13826" width="13.7109375" style="16" customWidth="1"/>
    <col min="13827" max="13827" width="44.5703125" style="16" customWidth="1"/>
    <col min="13828" max="14080" width="11.42578125" style="16"/>
    <col min="14081" max="14081" width="26.28515625" style="16" bestFit="1" customWidth="1"/>
    <col min="14082" max="14082" width="13.7109375" style="16" customWidth="1"/>
    <col min="14083" max="14083" width="44.5703125" style="16" customWidth="1"/>
    <col min="14084" max="14336" width="11.42578125" style="16"/>
    <col min="14337" max="14337" width="26.28515625" style="16" bestFit="1" customWidth="1"/>
    <col min="14338" max="14338" width="13.7109375" style="16" customWidth="1"/>
    <col min="14339" max="14339" width="44.5703125" style="16" customWidth="1"/>
    <col min="14340" max="14592" width="11.42578125" style="16"/>
    <col min="14593" max="14593" width="26.28515625" style="16" bestFit="1" customWidth="1"/>
    <col min="14594" max="14594" width="13.7109375" style="16" customWidth="1"/>
    <col min="14595" max="14595" width="44.5703125" style="16" customWidth="1"/>
    <col min="14596" max="14848" width="11.42578125" style="16"/>
    <col min="14849" max="14849" width="26.28515625" style="16" bestFit="1" customWidth="1"/>
    <col min="14850" max="14850" width="13.7109375" style="16" customWidth="1"/>
    <col min="14851" max="14851" width="44.5703125" style="16" customWidth="1"/>
    <col min="14852" max="15104" width="11.42578125" style="16"/>
    <col min="15105" max="15105" width="26.28515625" style="16" bestFit="1" customWidth="1"/>
    <col min="15106" max="15106" width="13.7109375" style="16" customWidth="1"/>
    <col min="15107" max="15107" width="44.5703125" style="16" customWidth="1"/>
    <col min="15108" max="15360" width="11.42578125" style="16"/>
    <col min="15361" max="15361" width="26.28515625" style="16" bestFit="1" customWidth="1"/>
    <col min="15362" max="15362" width="13.7109375" style="16" customWidth="1"/>
    <col min="15363" max="15363" width="44.5703125" style="16" customWidth="1"/>
    <col min="15364" max="15616" width="11.42578125" style="16"/>
    <col min="15617" max="15617" width="26.28515625" style="16" bestFit="1" customWidth="1"/>
    <col min="15618" max="15618" width="13.7109375" style="16" customWidth="1"/>
    <col min="15619" max="15619" width="44.5703125" style="16" customWidth="1"/>
    <col min="15620" max="15872" width="11.42578125" style="16"/>
    <col min="15873" max="15873" width="26.28515625" style="16" bestFit="1" customWidth="1"/>
    <col min="15874" max="15874" width="13.7109375" style="16" customWidth="1"/>
    <col min="15875" max="15875" width="44.5703125" style="16" customWidth="1"/>
    <col min="15876" max="16128" width="11.42578125" style="16"/>
    <col min="16129" max="16129" width="26.28515625" style="16" bestFit="1" customWidth="1"/>
    <col min="16130" max="16130" width="13.7109375" style="16" customWidth="1"/>
    <col min="16131" max="16131" width="44.5703125" style="16" customWidth="1"/>
    <col min="16132" max="16384" width="11.42578125" style="16"/>
  </cols>
  <sheetData>
    <row r="1" spans="1:3">
      <c r="A1" s="14" t="s">
        <v>131</v>
      </c>
      <c r="C1" s="15" t="s">
        <v>132</v>
      </c>
    </row>
    <row r="2" spans="1:3" ht="58.5" customHeight="1">
      <c r="A2" s="17" t="s">
        <v>1</v>
      </c>
      <c r="B2" s="18"/>
      <c r="C2" s="18"/>
    </row>
    <row r="3" spans="1:3" s="22" customFormat="1" ht="58.5" customHeight="1">
      <c r="A3" s="19" t="s">
        <v>133</v>
      </c>
      <c r="B3" s="20"/>
      <c r="C3" s="21"/>
    </row>
    <row r="4" spans="1:3" s="22" customFormat="1" ht="58.5" customHeight="1">
      <c r="A4" s="23" t="s">
        <v>134</v>
      </c>
      <c r="B4" s="24"/>
      <c r="C4" s="21"/>
    </row>
    <row r="5" spans="1:3" s="22" customFormat="1" ht="58.5" customHeight="1">
      <c r="A5" s="23" t="s">
        <v>135</v>
      </c>
      <c r="B5" s="24"/>
      <c r="C5" s="21"/>
    </row>
    <row r="6" spans="1:3" s="22" customFormat="1" ht="58.5" customHeight="1">
      <c r="A6" s="25" t="s">
        <v>136</v>
      </c>
      <c r="B6" s="20"/>
      <c r="C6" s="20"/>
    </row>
    <row r="7" spans="1:3" s="22" customFormat="1" ht="58.5" customHeight="1">
      <c r="A7" s="25" t="s">
        <v>137</v>
      </c>
      <c r="B7" s="20"/>
      <c r="C7" s="20"/>
    </row>
    <row r="8" spans="1:3" s="22" customFormat="1" ht="58.5" customHeight="1">
      <c r="A8" s="26" t="s">
        <v>138</v>
      </c>
      <c r="B8" s="27"/>
      <c r="C8" s="28"/>
    </row>
    <row r="9" spans="1:3" s="22" customFormat="1" ht="58.5" customHeight="1">
      <c r="A9" s="26" t="s">
        <v>139</v>
      </c>
      <c r="B9" s="27"/>
      <c r="C9" s="28"/>
    </row>
    <row r="10" spans="1:3" s="22" customFormat="1" ht="58.5" customHeight="1">
      <c r="A10" s="26" t="s">
        <v>140</v>
      </c>
      <c r="B10" s="27"/>
      <c r="C10" s="28"/>
    </row>
    <row r="11" spans="1:3" s="22" customFormat="1" ht="58.5" customHeight="1">
      <c r="A11" s="26" t="s">
        <v>141</v>
      </c>
      <c r="B11" s="27"/>
      <c r="C11" s="28"/>
    </row>
    <row r="12" spans="1:3" s="22" customFormat="1" ht="50.25" customHeight="1">
      <c r="A12" s="29" t="s">
        <v>142</v>
      </c>
      <c r="B12" s="27"/>
      <c r="C12" s="28"/>
    </row>
    <row r="13" spans="1:3" ht="58.5" customHeight="1">
      <c r="A13" s="30" t="s">
        <v>143</v>
      </c>
      <c r="B13" s="18"/>
      <c r="C13" s="18"/>
    </row>
    <row r="14" spans="1:3" ht="50.25" customHeight="1">
      <c r="A14" s="31" t="s">
        <v>144</v>
      </c>
    </row>
    <row r="15" spans="1:3" ht="50.25" customHeight="1">
      <c r="A15" s="14"/>
    </row>
    <row r="16" spans="1:3" ht="50.25" customHeight="1"/>
    <row r="17" ht="50.25" customHeight="1"/>
    <row r="18" ht="50.25" customHeight="1"/>
    <row r="19" ht="50.25" customHeight="1"/>
    <row r="20" ht="50.25" customHeight="1"/>
    <row r="21" ht="50.25" customHeight="1"/>
  </sheetData>
  <pageMargins left="0.7" right="0.7" top="0.75" bottom="0.75" header="0.3" footer="0.3"/>
  <pageSetup orientation="portrait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ipo_x0020_de_x0020_documento xmlns="4d818f59-abf4-4c48-9355-2af3afff6a9c">Matriz</Tipo_x0020_de_x0020_documento>
    <Aplica_x0020_para xmlns="4d818f59-abf4-4c48-9355-2af3afff6a9c">
      <Value>Compras</Value>
      <Value>Contable y F.</Value>
      <Value>Ejecución de E&amp;D</Value>
      <Value>G. Infraestructura vial</Value>
      <Value>G. de la información</Value>
      <Value>Gerencias</Value>
      <Value>Infraestructura</Value>
      <Value>Interv. de concesiones</Value>
      <Value>Interv. de E&amp;D</Value>
      <Value>Interv. de obra</Value>
      <Value>Interv. de peajes</Value>
      <Value>Laboratorio</Value>
      <Value>Licitaciones</Value>
      <Value>QHSE</Value>
      <Value>T. Humano</Value>
    </Aplica_x0020_para>
    <Version_x0020_QHSE xmlns="4d818f59-abf4-4c48-9355-2af3afff6a9c">1</Version_x0020_QHSE>
    <Fecha_x0020_de_x0020_publicaci_x00f3_n xmlns="4d818f59-abf4-4c48-9355-2af3afff6a9c">2018-04-04T05:00:00+00:00</Fecha_x0020_de_x0020_publicaci_x00f3_n>
    <Acta_x0020_de_x0020_aprobacion xmlns="4d818f59-abf4-4c48-9355-2af3afff6a9c">
      <Url xsi:nil="true"/>
      <Description xsi:nil="true"/>
    </Acta_x0020_de_x0020_aprobacion>
    <Controlado_x0020_por xmlns="4d818f59-abf4-4c48-9355-2af3afff6a9c">QHSE</Controlado_x0020_por>
    <PublishingExpirationDate xmlns="http://schemas.microsoft.com/sharepoint/v3" xsi:nil="true"/>
    <PublishingStartDate xmlns="http://schemas.microsoft.com/sharepoint/v3" xsi:nil="true"/>
    <us4x xmlns="4d818f59-abf4-4c48-9355-2af3afff6a9c" xsi:nil="true"/>
    <Bolet_x00ed_n_x0020_de_x0020_distribuci_x00f3_n xmlns="4d818f59-abf4-4c48-9355-2af3afff6a9c">3</Bolet_x00ed_n_x0020_de_x0020_distribuci_x00f3_n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05163D15BC7244487084411F51BBD30" ma:contentTypeVersion="14" ma:contentTypeDescription="Crear nuevo documento." ma:contentTypeScope="" ma:versionID="106925feb5d829837295718565085de6">
  <xsd:schema xmlns:xsd="http://www.w3.org/2001/XMLSchema" xmlns:xs="http://www.w3.org/2001/XMLSchema" xmlns:p="http://schemas.microsoft.com/office/2006/metadata/properties" xmlns:ns1="http://schemas.microsoft.com/sharepoint/v3" xmlns:ns2="4d818f59-abf4-4c48-9355-2af3afff6a9c" xmlns:ns3="b44a37b2-e2a6-42dd-bba7-f03a696ee340" targetNamespace="http://schemas.microsoft.com/office/2006/metadata/properties" ma:root="true" ma:fieldsID="a6423083e712e7334e148f0f56ec3481" ns1:_="" ns2:_="" ns3:_="">
    <xsd:import namespace="http://schemas.microsoft.com/sharepoint/v3"/>
    <xsd:import namespace="4d818f59-abf4-4c48-9355-2af3afff6a9c"/>
    <xsd:import namespace="b44a37b2-e2a6-42dd-bba7-f03a696ee34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ediaServiceMetadata" minOccurs="0"/>
                <xsd:element ref="ns2:MediaServiceFastMetadata" minOccurs="0"/>
                <xsd:element ref="ns2:Tipo_x0020_de_x0020_documento"/>
                <xsd:element ref="ns2:Version_x0020_QHSE"/>
                <xsd:element ref="ns2:Fecha_x0020_de_x0020_publicaci_x00f3_n"/>
                <xsd:element ref="ns2:Aplica_x0020_para" minOccurs="0"/>
                <xsd:element ref="ns2:Controlado_x0020_por"/>
                <xsd:element ref="ns2:Bolet_x00ed_n_x0020_de_x0020_distribuci_x00f3_n" minOccurs="0"/>
                <xsd:element ref="ns2:MediaServiceAutoTags" minOccurs="0"/>
                <xsd:element ref="ns3:SharedWithUsers" minOccurs="0"/>
                <xsd:element ref="ns3:SharedWithDetails" minOccurs="0"/>
                <xsd:element ref="ns2:us4x" minOccurs="0"/>
                <xsd:element ref="ns2:Acta_x0020_de_x0020_aprobac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818f59-abf4-4c48-9355-2af3afff6a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Tipo_x0020_de_x0020_documento" ma:index="12" ma:displayName="Tipo de documento" ma:format="Dropdown" ma:internalName="Tipo_x0020_de_x0020_documento">
      <xsd:simpleType>
        <xsd:restriction base="dms:Choice">
          <xsd:enumeration value="Caracterización"/>
          <xsd:enumeration value="Cartilla"/>
          <xsd:enumeration value="Código"/>
          <xsd:enumeration value="Documento Externo"/>
          <xsd:enumeration value="Estándar"/>
          <xsd:enumeration value="Formatos"/>
          <xsd:enumeration value="Instructivo"/>
          <xsd:enumeration value="Manual"/>
          <xsd:enumeration value="Mapa de Procesos"/>
          <xsd:enumeration value="Matriz"/>
          <xsd:enumeration value="Organigrama"/>
          <xsd:enumeration value="Política"/>
          <xsd:enumeration value="Procedimiento"/>
          <xsd:enumeration value="Plantilla"/>
          <xsd:enumeration value="Reglamento"/>
          <xsd:enumeration value="Valores"/>
          <xsd:enumeration value="Visión"/>
        </xsd:restriction>
      </xsd:simpleType>
    </xsd:element>
    <xsd:element name="Version_x0020_QHSE" ma:index="13" ma:displayName="Version QHSE" ma:internalName="Version_x0020_QHSE" ma:percentage="FALSE">
      <xsd:simpleType>
        <xsd:restriction base="dms:Number"/>
      </xsd:simpleType>
    </xsd:element>
    <xsd:element name="Fecha_x0020_de_x0020_publicaci_x00f3_n" ma:index="14" ma:displayName="Fecha de publicación" ma:format="DateOnly" ma:internalName="Fecha_x0020_de_x0020_publicaci_x00f3_n">
      <xsd:simpleType>
        <xsd:restriction base="dms:DateTime"/>
      </xsd:simpleType>
    </xsd:element>
    <xsd:element name="Aplica_x0020_para" ma:index="15" nillable="true" ma:displayName="Aplica para" ma:internalName="Aplica_x0020_para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Compras"/>
                    <xsd:enumeration value="Contable y F."/>
                    <xsd:enumeration value="Ejecución de E&amp;D"/>
                    <xsd:enumeration value="G. Infraestructura vial"/>
                    <xsd:enumeration value="G. de la información"/>
                    <xsd:enumeration value="Gerencias"/>
                    <xsd:enumeration value="Infraestructura"/>
                    <xsd:enumeration value="Interv. de concesiones"/>
                    <xsd:enumeration value="Interv. de E&amp;D"/>
                    <xsd:enumeration value="Interv. de obra"/>
                    <xsd:enumeration value="Interv. de peajes"/>
                    <xsd:enumeration value="Laboratorio"/>
                    <xsd:enumeration value="Licitaciones"/>
                    <xsd:enumeration value="QHSE"/>
                    <xsd:enumeration value="T. Humano"/>
                  </xsd:restriction>
                </xsd:simpleType>
              </xsd:element>
            </xsd:sequence>
          </xsd:extension>
        </xsd:complexContent>
      </xsd:complexType>
    </xsd:element>
    <xsd:element name="Controlado_x0020_por" ma:index="16" ma:displayName="Controlado por" ma:default="QHSE" ma:format="Dropdown" ma:internalName="Controlado_x0020_por">
      <xsd:simpleType>
        <xsd:restriction base="dms:Choice">
          <xsd:enumeration value="Compras"/>
          <xsd:enumeration value="Contable y F."/>
          <xsd:enumeration value="Ejecución de E&amp;D"/>
          <xsd:enumeration value="G. Infraestructura vial"/>
          <xsd:enumeration value="G. de la información"/>
          <xsd:enumeration value="Gerencias"/>
          <xsd:enumeration value="Infraestructura"/>
          <xsd:enumeration value="Interv. de concesiones"/>
          <xsd:enumeration value="Interv. de E&amp;D"/>
          <xsd:enumeration value="Interv. de obra"/>
          <xsd:enumeration value="Interv. de peajes"/>
          <xsd:enumeration value="Laboratorio"/>
          <xsd:enumeration value="Licitaciones"/>
          <xsd:enumeration value="QHSE"/>
          <xsd:enumeration value="T. Humano"/>
        </xsd:restriction>
      </xsd:simpleType>
    </xsd:element>
    <xsd:element name="Bolet_x00ed_n_x0020_de_x0020_distribuci_x00f3_n" ma:index="17" nillable="true" ma:displayName="Boletín de distribución" ma:internalName="Bolet_x00ed_n_x0020_de_x0020_distribuci_x00f3_n">
      <xsd:simpleType>
        <xsd:restriction base="dms:Number"/>
      </xsd:simpleType>
    </xsd:element>
    <xsd:element name="MediaServiceAutoTags" ma:index="18" nillable="true" ma:displayName="MediaServiceAutoTags" ma:internalName="MediaServiceAutoTags" ma:readOnly="true">
      <xsd:simpleType>
        <xsd:restriction base="dms:Text"/>
      </xsd:simpleType>
    </xsd:element>
    <xsd:element name="us4x" ma:index="21" nillable="true" ma:displayName="Fecha y hora" ma:internalName="us4x">
      <xsd:simpleType>
        <xsd:restriction base="dms:DateTime"/>
      </xsd:simpleType>
    </xsd:element>
    <xsd:element name="Acta_x0020_de_x0020_aprobacion" ma:index="22" nillable="true" ma:displayName="Acta de aprobacion" ma:format="Hyperlink" ma:internalName="Acta_x0020_de_x0020_aprobacion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4a37b2-e2a6-42dd-bba7-f03a696ee340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EDDE2FC-ECFB-4908-8B2B-B45ECA6ED2E4}">
  <ds:schemaRefs>
    <ds:schemaRef ds:uri="http://schemas.microsoft.com/office/2006/documentManagement/types"/>
    <ds:schemaRef ds:uri="b44a37b2-e2a6-42dd-bba7-f03a696ee340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terms/"/>
    <ds:schemaRef ds:uri="4d818f59-abf4-4c48-9355-2af3afff6a9c"/>
    <ds:schemaRef ds:uri="http://schemas.microsoft.com/sharepoint/v3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057E4A5-BAED-46DE-828C-0E2827BAFC0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48374A4-C8CB-4A6B-B622-8F8B3FA823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d818f59-abf4-4c48-9355-2af3afff6a9c"/>
    <ds:schemaRef ds:uri="b44a37b2-e2a6-42dd-bba7-f03a696ee34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11</vt:i4>
      </vt:variant>
    </vt:vector>
  </HeadingPairs>
  <TitlesOfParts>
    <vt:vector size="15" baseType="lpstr">
      <vt:lpstr>Matriz de RyO</vt:lpstr>
      <vt:lpstr>Criterios</vt:lpstr>
      <vt:lpstr>Listas</vt:lpstr>
      <vt:lpstr>Logos</vt:lpstr>
      <vt:lpstr>Clasificacion</vt:lpstr>
      <vt:lpstr>Control</vt:lpstr>
      <vt:lpstr>Estado</vt:lpstr>
      <vt:lpstr>Impacto</vt:lpstr>
      <vt:lpstr>Objetivo</vt:lpstr>
      <vt:lpstr>Opcion</vt:lpstr>
      <vt:lpstr>Origen</vt:lpstr>
      <vt:lpstr>Probabilidad</vt:lpstr>
      <vt:lpstr>Proceso</vt:lpstr>
      <vt:lpstr>Proyecto</vt:lpstr>
      <vt:lpstr>RuO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MATRIZ DE GESTION DE RIESGOS Y OPORTUNIDADES</dc:title>
  <dc:subject/>
  <dc:creator>PLM</dc:creator>
  <cp:keywords/>
  <dc:description/>
  <cp:lastModifiedBy>Mi usuario</cp:lastModifiedBy>
  <cp:revision/>
  <dcterms:created xsi:type="dcterms:W3CDTF">2016-06-20T19:58:31Z</dcterms:created>
  <dcterms:modified xsi:type="dcterms:W3CDTF">2018-09-22T00:52:24Z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0x010100605163D15BC7244487084411F51BBD30</vt:lpwstr>
  </property>
</Properties>
</file>