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U 073-2009\Desktop\Paulinaaa\"/>
    </mc:Choice>
  </mc:AlternateContent>
  <bookViews>
    <workbookView xWindow="0" yWindow="0" windowWidth="18630" windowHeight="4695" activeTab="1"/>
  </bookViews>
  <sheets>
    <sheet name="Clasificación " sheetId="6" r:id="rId1"/>
    <sheet name="Aspectos por Actividad" sheetId="8" r:id="rId2"/>
    <sheet name="Valoración de Imp " sheetId="10" r:id="rId3"/>
    <sheet name="R&amp;O Aspectos Amb" sheetId="11" r:id="rId4"/>
  </sheets>
  <calcPr calcId="152511"/>
</workbook>
</file>

<file path=xl/calcChain.xml><?xml version="1.0" encoding="utf-8"?>
<calcChain xmlns="http://schemas.openxmlformats.org/spreadsheetml/2006/main">
  <c r="G12" i="10" l="1"/>
  <c r="G11" i="10"/>
  <c r="M70" i="10"/>
  <c r="G69" i="10"/>
  <c r="M67" i="10"/>
  <c r="G67" i="10"/>
  <c r="G66" i="10"/>
  <c r="G68" i="10"/>
  <c r="G64" i="10"/>
  <c r="M68" i="10"/>
  <c r="M65" i="10"/>
  <c r="M63" i="10"/>
  <c r="M62" i="10"/>
  <c r="M61" i="10"/>
  <c r="M58" i="10"/>
  <c r="M57" i="10"/>
  <c r="M56" i="10"/>
  <c r="G63" i="10"/>
  <c r="G62" i="10"/>
  <c r="G58" i="10"/>
  <c r="G57" i="10"/>
  <c r="G56" i="10"/>
  <c r="G60" i="10"/>
  <c r="G61" i="10"/>
  <c r="G70" i="10" l="1"/>
  <c r="G55" i="10"/>
  <c r="G54" i="10"/>
  <c r="G53" i="10"/>
  <c r="G52" i="10"/>
  <c r="G51" i="10"/>
  <c r="G50" i="10"/>
  <c r="G49" i="10"/>
  <c r="M48" i="10"/>
  <c r="M45" i="10"/>
  <c r="M44" i="10"/>
  <c r="G45" i="10"/>
  <c r="G44" i="10"/>
  <c r="G48" i="10"/>
  <c r="G47" i="10"/>
  <c r="G46" i="10"/>
  <c r="M41" i="10"/>
  <c r="M42" i="10"/>
  <c r="G42" i="10"/>
  <c r="G43" i="10"/>
  <c r="G41" i="10"/>
  <c r="M36" i="10"/>
  <c r="G37" i="10"/>
  <c r="G36" i="10"/>
  <c r="G21" i="10"/>
  <c r="G20" i="10"/>
  <c r="M32" i="10"/>
  <c r="M31" i="10"/>
  <c r="G33" i="10"/>
  <c r="G32" i="10"/>
  <c r="G31" i="10"/>
  <c r="M23" i="10"/>
  <c r="G26" i="10"/>
  <c r="G25" i="10"/>
  <c r="G23" i="10"/>
  <c r="M13" i="10" l="1"/>
  <c r="G13" i="10"/>
  <c r="M10" i="10"/>
  <c r="M9" i="10"/>
  <c r="M8" i="10"/>
  <c r="G10" i="10"/>
  <c r="G9" i="10"/>
  <c r="G8" i="10"/>
  <c r="M22" i="10"/>
  <c r="G22" i="10"/>
  <c r="G24" i="10"/>
  <c r="M60" i="10" l="1"/>
  <c r="M15" i="10"/>
  <c r="M16" i="10"/>
  <c r="M17" i="10"/>
  <c r="M18" i="10"/>
  <c r="M19" i="10"/>
  <c r="M59" i="10"/>
  <c r="M28" i="10"/>
  <c r="M27" i="10"/>
  <c r="M14" i="10"/>
  <c r="G65" i="10"/>
  <c r="G59" i="10"/>
  <c r="G28" i="10"/>
  <c r="G27" i="10"/>
  <c r="G16" i="10"/>
  <c r="G17" i="10"/>
  <c r="G18" i="10"/>
  <c r="G19" i="10"/>
  <c r="G15" i="10"/>
  <c r="G14" i="10"/>
</calcChain>
</file>

<file path=xl/sharedStrings.xml><?xml version="1.0" encoding="utf-8"?>
<sst xmlns="http://schemas.openxmlformats.org/spreadsheetml/2006/main" count="709" uniqueCount="236">
  <si>
    <t>Clasificación y valoración* de las características de los impactos ambientales.</t>
  </si>
  <si>
    <t>Característica</t>
  </si>
  <si>
    <t>Descripción de la característica</t>
  </si>
  <si>
    <t xml:space="preserve">Clasificación y Valoración </t>
  </si>
  <si>
    <t>Naturaleza</t>
  </si>
  <si>
    <t>Tipo de impacto</t>
  </si>
  <si>
    <t xml:space="preserve">Positivo </t>
  </si>
  <si>
    <t>(+)</t>
  </si>
  <si>
    <t>Relación causa efecto</t>
  </si>
  <si>
    <t>indirecto</t>
  </si>
  <si>
    <t xml:space="preserve">Negativo </t>
  </si>
  <si>
    <t>(-)</t>
  </si>
  <si>
    <t>Directo</t>
  </si>
  <si>
    <t>Área de influencia</t>
  </si>
  <si>
    <t>Puntual</t>
  </si>
  <si>
    <t>Recuperación natural del terreno</t>
  </si>
  <si>
    <t>Corto plazo</t>
  </si>
  <si>
    <t>Parcial</t>
  </si>
  <si>
    <t>Mediano plazo</t>
  </si>
  <si>
    <t>Extensa</t>
  </si>
  <si>
    <t>irreversible</t>
  </si>
  <si>
    <t>Grado de incidencia</t>
  </si>
  <si>
    <t>Baja</t>
  </si>
  <si>
    <t>Permanencia del efecto</t>
  </si>
  <si>
    <t>Fugaz</t>
  </si>
  <si>
    <t>Media</t>
  </si>
  <si>
    <t>Temporal</t>
  </si>
  <si>
    <t>Alta</t>
  </si>
  <si>
    <t>Permanente</t>
  </si>
  <si>
    <t>Plazo de manifestación</t>
  </si>
  <si>
    <t>Largo plazo</t>
  </si>
  <si>
    <t>Incremento progresivo</t>
  </si>
  <si>
    <t>Simple</t>
  </si>
  <si>
    <t>Acumulativo</t>
  </si>
  <si>
    <t>inmediato</t>
  </si>
  <si>
    <t>Reversibilidad 
(Rv)</t>
  </si>
  <si>
    <t>Acumulación 
(Ac)</t>
  </si>
  <si>
    <t>Persistencia 
(Pe)</t>
  </si>
  <si>
    <t>Efecto 
(Ef)</t>
  </si>
  <si>
    <t>Extensión 
(Ex)</t>
  </si>
  <si>
    <t>Intensidad 
(In)</t>
  </si>
  <si>
    <t>Momento 
(Mo)</t>
  </si>
  <si>
    <t>Categoría</t>
  </si>
  <si>
    <t>Leve</t>
  </si>
  <si>
    <t>Moderado</t>
  </si>
  <si>
    <t>Significativo</t>
  </si>
  <si>
    <t>Fuente: adaptación metodología de Conesa-Fernandez</t>
  </si>
  <si>
    <t>Puntaje (-)</t>
  </si>
  <si>
    <t xml:space="preserve">Categorización de la importancia </t>
  </si>
  <si>
    <t>Aire</t>
  </si>
  <si>
    <t>Agua</t>
  </si>
  <si>
    <t>Suelo</t>
  </si>
  <si>
    <t>Generación de conciencia ambiental</t>
  </si>
  <si>
    <t>Alteración del paisaje</t>
  </si>
  <si>
    <t>Generación de    conciencia ambiental</t>
  </si>
  <si>
    <t>X</t>
  </si>
  <si>
    <t>Excavaciones Superficiales</t>
  </si>
  <si>
    <t>Colocación de estructuras (Hierro)</t>
  </si>
  <si>
    <t>Montaje de postes y paneles</t>
  </si>
  <si>
    <t>IMPACTO POR ACTIVIDAD</t>
  </si>
  <si>
    <t>Alto</t>
  </si>
  <si>
    <t>Medio</t>
  </si>
  <si>
    <t>Bajo</t>
  </si>
  <si>
    <t xml:space="preserve">Remoción de la capa vegetal </t>
  </si>
  <si>
    <t>excavaciones superficiales</t>
  </si>
  <si>
    <t>Preparación y vaciado de concreto</t>
  </si>
  <si>
    <t>IMPACTO DEL PROYECTO</t>
  </si>
  <si>
    <t>Instalación de gabinetes y baterías</t>
  </si>
  <si>
    <t>33.33%</t>
  </si>
  <si>
    <t>66.66%</t>
  </si>
  <si>
    <t>Adaptación de reguladores</t>
  </si>
  <si>
    <t>Instalación de interruptores</t>
  </si>
  <si>
    <t>Aumento en la calidad de vida</t>
  </si>
  <si>
    <t>Fauna y Flora</t>
  </si>
  <si>
    <t>Social</t>
  </si>
  <si>
    <t xml:space="preserve">*. Los valores fueron asignados por la autora, basados en la Metodología Conesa-Fernandez  </t>
  </si>
  <si>
    <t>Recuperabilidad  (Mc)</t>
  </si>
  <si>
    <t>Recuperar o reconstruir</t>
  </si>
  <si>
    <t>Inmediata</t>
  </si>
  <si>
    <t>Mitigable</t>
  </si>
  <si>
    <t>Impacto ambiental</t>
  </si>
  <si>
    <t>Na</t>
  </si>
  <si>
    <t>Actividad</t>
  </si>
  <si>
    <t>Ensamble de ducteria y cableado</t>
  </si>
  <si>
    <t xml:space="preserve">IDENTIFICACIÓN DE IMPACTOS AMBIENTALES </t>
  </si>
  <si>
    <t>Instalación de inversores</t>
  </si>
  <si>
    <t>Contaminación de
 fuentes hídricas</t>
  </si>
  <si>
    <t>Generación de 
material particulado</t>
  </si>
  <si>
    <t>Pérdida de 
cobertura vegetal</t>
  </si>
  <si>
    <t>Alteración de las 
características del suelo</t>
  </si>
  <si>
    <t>Excavaciones superficiales</t>
  </si>
  <si>
    <t>Componente</t>
  </si>
  <si>
    <t>((2*4)+(2*1)+8+4+1+1+4+1)</t>
  </si>
  <si>
    <t>((2*4)+(2*1)+8+4+1+1+1+1)</t>
  </si>
  <si>
    <t>((2*1)+(2*1)+8+4+1+1+1+1)</t>
  </si>
  <si>
    <t>((2*1) + (2*1)+4+1+4+1+4+1)</t>
  </si>
  <si>
    <t>((2*4)+(2*1)+8+4+4+1+1+1)</t>
  </si>
  <si>
    <t>((2*1)+(2*8)+8+4+1+8+1+4)</t>
  </si>
  <si>
    <t>((2*1)+(2*1)+4+1+4+4+1+4)</t>
  </si>
  <si>
    <t>((2*8)+(2*8)+8+1+1+8+4+4)</t>
  </si>
  <si>
    <t>Recurso</t>
  </si>
  <si>
    <t xml:space="preserve">Cuantificación </t>
  </si>
  <si>
    <t>Suelos</t>
  </si>
  <si>
    <t>Consumo de agua</t>
  </si>
  <si>
    <t>Etapa del Ciclo de vida</t>
  </si>
  <si>
    <t>Nivel de Control Organizacional</t>
  </si>
  <si>
    <t>Clasificación de Impactos Ambientales</t>
  </si>
  <si>
    <t>25  -  42</t>
  </si>
  <si>
    <t>8    -  24</t>
  </si>
  <si>
    <t>43  -  56</t>
  </si>
  <si>
    <t>Fabricación de Paneles</t>
  </si>
  <si>
    <t>Influencia</t>
  </si>
  <si>
    <t>Fabricación de componentes asociados</t>
  </si>
  <si>
    <t>Desmonte - 
Pos Consumo</t>
  </si>
  <si>
    <t>Consumo de energía</t>
  </si>
  <si>
    <t xml:space="preserve">                
                    Aspecto 
Actividad</t>
  </si>
  <si>
    <t xml:space="preserve"> Generación de Respel</t>
  </si>
  <si>
    <t>Mantenimiento</t>
  </si>
  <si>
    <t>Reciclaje de Paneles y Equipos Asociados</t>
  </si>
  <si>
    <t>Funcionamiento</t>
  </si>
  <si>
    <t>Recambio de Baterías</t>
  </si>
  <si>
    <t>Desmonte de estructuras</t>
  </si>
  <si>
    <t>Transporte Interno y/o Externo</t>
  </si>
  <si>
    <t>Aumento en la 
calidad de vida</t>
  </si>
  <si>
    <t>Remoción de la 
capa vegetal</t>
  </si>
  <si>
    <t>Alteración del hábitat</t>
  </si>
  <si>
    <t>Generación de empleo</t>
  </si>
  <si>
    <t>Fabricación y transporte de Paneles Fotovoltaicos y equipos asociados</t>
  </si>
  <si>
    <t>Embalaje de Paneles y equipos</t>
  </si>
  <si>
    <t xml:space="preserve">Instalación de módulos </t>
  </si>
  <si>
    <t>Embalaje de Paneles y equipos asociados</t>
  </si>
  <si>
    <t>Consumo de combustibles fósiles</t>
  </si>
  <si>
    <t>Transporte de Paneles y Equipos (Importación)</t>
  </si>
  <si>
    <t>Reducción de emisiones de CO2</t>
  </si>
  <si>
    <t>0 a 6</t>
  </si>
  <si>
    <t>7 a 13</t>
  </si>
  <si>
    <t>Aspecto ambiental</t>
  </si>
  <si>
    <t xml:space="preserve">Identificación Aspectos  y Valoración de Impactos Ambientales </t>
  </si>
  <si>
    <t xml:space="preserve">Re cambio de baterías </t>
  </si>
  <si>
    <t>Contaminación de los 
Recursos Naturales</t>
  </si>
  <si>
    <t xml:space="preserve">Generación de Respel </t>
  </si>
  <si>
    <t>Contaminación del 
recurso suelo</t>
  </si>
  <si>
    <t>Contaminación del
 recurso suelo /
Aumento del volumen de residuos a disponer</t>
  </si>
  <si>
    <t>Generación de material vegetal</t>
  </si>
  <si>
    <t>Perdida de cobertura
 vegetal</t>
  </si>
  <si>
    <t>Embalaje de paneles y equipos asociados</t>
  </si>
  <si>
    <t>Control</t>
  </si>
  <si>
    <t>Operación /
Ejecución de Proyectos</t>
  </si>
  <si>
    <t>Descarga de material 
(al suelo y al agua)</t>
  </si>
  <si>
    <t xml:space="preserve">  Generación de 
material vegetal</t>
  </si>
  <si>
    <t xml:space="preserve">Generación de 
residuos solidos </t>
  </si>
  <si>
    <t>Reducción de 
emisiones de CO2</t>
  </si>
  <si>
    <t>Modificación del Paisaje</t>
  </si>
  <si>
    <t>Colocación de estructuras</t>
  </si>
  <si>
    <t xml:space="preserve">Colocación de estructuras </t>
  </si>
  <si>
    <t>Alteración de las caracteristicas del agua</t>
  </si>
  <si>
    <t>Modificación del paisaje</t>
  </si>
  <si>
    <t>Consumo de Agua</t>
  </si>
  <si>
    <t>Capacitaciones y entrega 
 del SSF</t>
  </si>
  <si>
    <t>Gestión documental 
oficina Bogotá</t>
  </si>
  <si>
    <t>Transporte de Paneles y Equipos (Nacional)</t>
  </si>
  <si>
    <t>Fortalecimiento de la cobertura energética Nal</t>
  </si>
  <si>
    <t xml:space="preserve">Agotamiento del recurso </t>
  </si>
  <si>
    <t>Planificación y diseño 
de los proyectos Bogotá</t>
  </si>
  <si>
    <t xml:space="preserve">Planificación y diseño de los proyectos </t>
  </si>
  <si>
    <t>((2*4)+(2*4)+8+4+4+4+1+8)</t>
  </si>
  <si>
    <t>((2*1)+(2*1)+8+4+1+4+1+1)</t>
  </si>
  <si>
    <t>Nivel de Control</t>
  </si>
  <si>
    <t>Consumo de Energía</t>
  </si>
  <si>
    <t>Gestión documental oficina Bogotá</t>
  </si>
  <si>
    <t>Planificación y diseño de los proyectos Bogotá</t>
  </si>
  <si>
    <t>Evaluación 
I= (2In+2Rv+Mo+ Ef+Ex+Pe+Ac+Mc)</t>
  </si>
  <si>
    <t>((2*8)+(2*4)+4+4+8+4+4+4)</t>
  </si>
  <si>
    <t>Servicio - Uso
y mantenimiento</t>
  </si>
  <si>
    <t>Generación de material particulado</t>
  </si>
  <si>
    <t>Preparación y vaciado de Concretos</t>
  </si>
  <si>
    <t>Remoción de la capa vegetal</t>
  </si>
  <si>
    <t>Generación de ruido</t>
  </si>
  <si>
    <t>Contaminación auditiva /
Salud ocupacional</t>
  </si>
  <si>
    <t>Remoción de la 
cobertura vegetal</t>
  </si>
  <si>
    <t>Aprovechamiento de Energía SF</t>
  </si>
  <si>
    <t>Todas las actividades</t>
  </si>
  <si>
    <t>Prueba y puesta en marcha</t>
  </si>
  <si>
    <t>14 a 18</t>
  </si>
  <si>
    <t>Capacitaciones y entrega del SSF</t>
  </si>
  <si>
    <t>Reciclaje de paneles y equipos asociados</t>
  </si>
  <si>
    <t>Generación de 
conciencia ambiental</t>
  </si>
  <si>
    <t>Reducción de inequidad</t>
  </si>
  <si>
    <t xml:space="preserve">Reducción de inequidad </t>
  </si>
  <si>
    <t>Prevención del calentamiento global</t>
  </si>
  <si>
    <t>C - I</t>
  </si>
  <si>
    <t>Contaminación atmosférica /
Deterioro de la capa de ozono</t>
  </si>
  <si>
    <t xml:space="preserve">Alteración del hábitat </t>
  </si>
  <si>
    <t>Impactos mas significativos</t>
  </si>
  <si>
    <t>Alteración de las características del agua</t>
  </si>
  <si>
    <t>Contaminación atmosférica / Afectación a la salud</t>
  </si>
  <si>
    <t>Estado</t>
  </si>
  <si>
    <t>Normal</t>
  </si>
  <si>
    <t>Interno</t>
  </si>
  <si>
    <t>Interno y Externo</t>
  </si>
  <si>
    <t>Agotamiento del Recurso</t>
  </si>
  <si>
    <t>Agotamiento de la Capa de ozono</t>
  </si>
  <si>
    <t xml:space="preserve">Contaminación de fuentes Hídricas </t>
  </si>
  <si>
    <t>Influencia e Interno</t>
  </si>
  <si>
    <t>Contaminación atmosférica</t>
  </si>
  <si>
    <t>Contaminación atmosférica/
Deterioro de la capa de ozono
Por consumo de combustible</t>
  </si>
  <si>
    <t>Agotamiento del recurso
Por consumo de energía</t>
  </si>
  <si>
    <t>Agotamiento del recurso
Por consumo de agua</t>
  </si>
  <si>
    <t>Contaminación de fuentes hídricas (por alteración...)</t>
  </si>
  <si>
    <t>Contaminación del
 recurso suelo /
Aumento del volumen de residuos a disponer
Por generación de residuos</t>
  </si>
  <si>
    <t>Contaminación de los 
Recursos Naturales
Por generación de Respel</t>
  </si>
  <si>
    <t xml:space="preserve">Contaminación del 
recurso suelo
Por alteración… </t>
  </si>
  <si>
    <t>Contaminación atmosférica
Por material particulado</t>
  </si>
  <si>
    <t>Alteración del paisaje
Por modificación…</t>
  </si>
  <si>
    <t>Contaminación de los Recursos Naturales</t>
  </si>
  <si>
    <t>Contaminación del Recurso Suelo</t>
  </si>
  <si>
    <t>RIESGO</t>
  </si>
  <si>
    <t>OPORTUNIDAD</t>
  </si>
  <si>
    <t>NA</t>
  </si>
  <si>
    <t>Comprarle a proveedores NO certificados de calidad y ambiental que puedan generar incumplimientos a los clientes y daños a los recursos naturales</t>
  </si>
  <si>
    <t>Comprar a proveedores certificados que generen confianza a los clientes por la calidad y el compromiso ambiental</t>
  </si>
  <si>
    <t>Fabricación de Paneles y componentes asociados</t>
  </si>
  <si>
    <t>No realizar los controles establecidos, puede generar deterioro de los recursos naturales</t>
  </si>
  <si>
    <t>Incluir el polietileno en los materiales utilizados para el desarrollo de esta actividad</t>
  </si>
  <si>
    <t>Identificar Consumos en transportes locales en actividades desarrolladas en Bogotá</t>
  </si>
  <si>
    <t>ANSLISIS DE RIESGOS Y OPORTUNIDADES DE LOS ASPECTOS AMBIENTALES MAS SIGNIFICATIVOS IDENTIFICADOS</t>
  </si>
  <si>
    <t>Contaminación de fuentes hídricas o afecciones a la salud, por mal manejo o disposición</t>
  </si>
  <si>
    <t>Agotamiento del recurso
Por consumo de agua, energía, etc.</t>
  </si>
  <si>
    <t>Sobre costos en las nuevas tecnologías.
No conocer las fallas de las nuevas tecnologías</t>
  </si>
  <si>
    <t>Buscar nuevas tecnologías que demanden menos gastos o menos impactos a los recursos naturales</t>
  </si>
  <si>
    <t>Contaminación atmosférica/
Deterioro de la capa de ozono
Por consumo de combustibles fósiles</t>
  </si>
  <si>
    <t xml:space="preserve">Riesgo financiero por sobre costos en cambio de transporte. </t>
  </si>
  <si>
    <t>Realizar comprar con anterioridad, 
Tener equipos en stock, 
Realizar un análisis Costo benefició</t>
  </si>
  <si>
    <t>Perdidas económicas por demoras en las entregas por condiciones ambientas</t>
  </si>
  <si>
    <t xml:space="preserve">Sobre costos por dificultades acceso a las áreas de influencia. </t>
  </si>
  <si>
    <t>Alianzas estratégicas con empresas transportadoras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</si>
</sst>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2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80">
    <xf numFmtId="0" fontId="0" fillId="0" borderId="0" xfId="0"/>
    <xf numFmtId="0" fontId="0" fillId="0" borderId="0" xfId="0" applyBorder="1"/>
    <xf numFmtId="0" fontId="3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1"/>
    <xf numFmtId="0" fontId="3" fillId="0" borderId="0" xfId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1" applyFont="1"/>
    <xf numFmtId="0" fontId="7" fillId="0" borderId="0" xfId="1" applyFont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7" fillId="4" borderId="5" xfId="1" applyFont="1" applyFill="1" applyBorder="1" applyAlignment="1">
      <alignment horizontal="center" vertical="center" textRotation="90" wrapText="1"/>
    </xf>
    <xf numFmtId="0" fontId="7" fillId="4" borderId="22" xfId="1" applyFont="1" applyFill="1" applyBorder="1" applyAlignment="1">
      <alignment horizontal="center" vertical="center" textRotation="90" wrapText="1"/>
    </xf>
    <xf numFmtId="0" fontId="7" fillId="4" borderId="48" xfId="1" applyFont="1" applyFill="1" applyBorder="1" applyAlignment="1">
      <alignment horizontal="center" vertical="center" textRotation="90" wrapText="1"/>
    </xf>
    <xf numFmtId="0" fontId="16" fillId="4" borderId="15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7" fillId="12" borderId="45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12" borderId="4" xfId="0" applyFont="1" applyFill="1" applyBorder="1" applyAlignment="1">
      <alignment horizontal="center" vertical="center"/>
    </xf>
    <xf numFmtId="0" fontId="15" fillId="11" borderId="41" xfId="0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0" fontId="7" fillId="4" borderId="56" xfId="1" applyFont="1" applyFill="1" applyBorder="1" applyAlignment="1">
      <alignment horizontal="center" vertical="center" textRotation="90" wrapText="1"/>
    </xf>
    <xf numFmtId="0" fontId="7" fillId="4" borderId="15" xfId="1" applyFont="1" applyFill="1" applyBorder="1" applyAlignment="1">
      <alignment horizontal="center" vertical="center" textRotation="90" wrapText="1"/>
    </xf>
    <xf numFmtId="0" fontId="7" fillId="4" borderId="57" xfId="1" applyFont="1" applyFill="1" applyBorder="1" applyAlignment="1">
      <alignment horizontal="center" vertical="center" textRotation="90" wrapText="1"/>
    </xf>
    <xf numFmtId="0" fontId="7" fillId="4" borderId="35" xfId="1" applyFont="1" applyFill="1" applyBorder="1" applyAlignment="1">
      <alignment horizontal="center" vertical="center" textRotation="90" wrapText="1"/>
    </xf>
    <xf numFmtId="0" fontId="6" fillId="4" borderId="58" xfId="1" applyFont="1" applyFill="1" applyBorder="1" applyAlignment="1">
      <alignment horizontal="center" vertical="center" wrapText="1"/>
    </xf>
    <xf numFmtId="0" fontId="7" fillId="4" borderId="33" xfId="1" applyFont="1" applyFill="1" applyBorder="1" applyAlignment="1">
      <alignment horizontal="center" vertical="center" textRotation="90" wrapText="1"/>
    </xf>
    <xf numFmtId="0" fontId="7" fillId="4" borderId="34" xfId="1" applyFont="1" applyFill="1" applyBorder="1" applyAlignment="1">
      <alignment horizontal="center" vertical="center" textRotation="90" wrapText="1"/>
    </xf>
    <xf numFmtId="0" fontId="14" fillId="0" borderId="2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14" fillId="0" borderId="47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39" xfId="1" applyFont="1" applyFill="1" applyBorder="1" applyAlignment="1">
      <alignment horizontal="center" vertical="center" wrapText="1"/>
    </xf>
    <xf numFmtId="0" fontId="14" fillId="0" borderId="62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0" fontId="7" fillId="4" borderId="23" xfId="1" applyFont="1" applyFill="1" applyBorder="1" applyAlignment="1">
      <alignment horizontal="center" vertical="center" textRotation="90" wrapText="1"/>
    </xf>
    <xf numFmtId="0" fontId="14" fillId="0" borderId="44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textRotation="90" wrapText="1"/>
    </xf>
    <xf numFmtId="0" fontId="12" fillId="4" borderId="5" xfId="1" applyFont="1" applyFill="1" applyBorder="1" applyAlignment="1">
      <alignment horizontal="center" vertical="center" textRotation="90" wrapText="1"/>
    </xf>
    <xf numFmtId="0" fontId="12" fillId="4" borderId="22" xfId="1" applyFont="1" applyFill="1" applyBorder="1" applyAlignment="1">
      <alignment horizontal="center" vertical="center" textRotation="90" wrapText="1"/>
    </xf>
    <xf numFmtId="0" fontId="18" fillId="0" borderId="47" xfId="1" applyFont="1" applyFill="1" applyBorder="1" applyAlignment="1">
      <alignment horizontal="center" vertical="center" wrapText="1"/>
    </xf>
    <xf numFmtId="0" fontId="18" fillId="0" borderId="63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44" xfId="1" applyFont="1" applyFill="1" applyBorder="1" applyAlignment="1">
      <alignment horizontal="center" vertical="center" wrapText="1"/>
    </xf>
    <xf numFmtId="0" fontId="18" fillId="0" borderId="4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55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40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0" xfId="0" applyFill="1"/>
    <xf numFmtId="0" fontId="15" fillId="13" borderId="41" xfId="0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4" borderId="21" xfId="0" applyFont="1" applyFill="1" applyBorder="1" applyAlignment="1">
      <alignment horizontal="left" vertical="center"/>
    </xf>
    <xf numFmtId="0" fontId="16" fillId="4" borderId="19" xfId="0" applyFont="1" applyFill="1" applyBorder="1" applyAlignment="1">
      <alignment horizontal="left" vertical="center"/>
    </xf>
    <xf numFmtId="0" fontId="16" fillId="4" borderId="16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0" fontId="7" fillId="4" borderId="15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4" fillId="0" borderId="65" xfId="1" applyFont="1" applyFill="1" applyBorder="1" applyAlignment="1">
      <alignment horizontal="center" vertical="center" wrapText="1"/>
    </xf>
    <xf numFmtId="0" fontId="18" fillId="0" borderId="65" xfId="1" applyFont="1" applyFill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center" vertical="center" wrapText="1"/>
    </xf>
    <xf numFmtId="0" fontId="14" fillId="0" borderId="60" xfId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3" fillId="0" borderId="0" xfId="1" applyAlignment="1">
      <alignment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1" fontId="2" fillId="7" borderId="37" xfId="1" applyNumberFormat="1" applyFont="1" applyFill="1" applyBorder="1" applyAlignment="1">
      <alignment horizontal="center" vertical="center" wrapText="1"/>
    </xf>
    <xf numFmtId="1" fontId="2" fillId="6" borderId="37" xfId="1" applyNumberFormat="1" applyFont="1" applyFill="1" applyBorder="1" applyAlignment="1">
      <alignment horizontal="center" vertical="center" wrapText="1"/>
    </xf>
    <xf numFmtId="9" fontId="0" fillId="5" borderId="38" xfId="2" applyNumberFormat="1" applyFont="1" applyFill="1" applyBorder="1" applyAlignment="1">
      <alignment horizontal="center" vertical="center" wrapText="1"/>
    </xf>
    <xf numFmtId="9" fontId="0" fillId="7" borderId="38" xfId="2" applyNumberFormat="1" applyFont="1" applyFill="1" applyBorder="1" applyAlignment="1">
      <alignment horizontal="center" vertical="center" wrapText="1"/>
    </xf>
    <xf numFmtId="9" fontId="0" fillId="6" borderId="38" xfId="2" applyNumberFormat="1" applyFont="1" applyFill="1" applyBorder="1" applyAlignment="1">
      <alignment horizontal="center" vertical="center" wrapText="1"/>
    </xf>
    <xf numFmtId="9" fontId="0" fillId="0" borderId="0" xfId="2" applyNumberFormat="1" applyFont="1" applyFill="1" applyBorder="1" applyAlignment="1">
      <alignment horizontal="center" vertical="center" wrapText="1"/>
    </xf>
    <xf numFmtId="0" fontId="3" fillId="0" borderId="0" xfId="1" applyAlignment="1"/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7" fillId="0" borderId="0" xfId="1" applyFont="1" applyAlignment="1">
      <alignment wrapText="1"/>
    </xf>
    <xf numFmtId="0" fontId="7" fillId="4" borderId="36" xfId="1" applyFont="1" applyFill="1" applyBorder="1" applyAlignment="1">
      <alignment horizontal="center" vertical="center" wrapText="1"/>
    </xf>
    <xf numFmtId="0" fontId="7" fillId="4" borderId="37" xfId="1" applyFont="1" applyFill="1" applyBorder="1" applyAlignment="1">
      <alignment horizontal="center" vertical="center" wrapText="1"/>
    </xf>
    <xf numFmtId="0" fontId="7" fillId="4" borderId="66" xfId="1" applyFont="1" applyFill="1" applyBorder="1" applyAlignment="1">
      <alignment horizontal="center" vertical="center" wrapText="1"/>
    </xf>
    <xf numFmtId="0" fontId="7" fillId="4" borderId="62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left" vertical="center" wrapText="1"/>
    </xf>
    <xf numFmtId="0" fontId="15" fillId="13" borderId="4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vertical="center" wrapText="1"/>
    </xf>
    <xf numFmtId="0" fontId="16" fillId="4" borderId="18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44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11" borderId="41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" fontId="1" fillId="5" borderId="37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2" fillId="4" borderId="2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0" xfId="0" applyFont="1" applyBorder="1"/>
    <xf numFmtId="0" fontId="16" fillId="4" borderId="0" xfId="0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/>
    </xf>
    <xf numFmtId="0" fontId="6" fillId="12" borderId="22" xfId="0" applyFont="1" applyFill="1" applyBorder="1" applyAlignment="1">
      <alignment horizontal="center" vertical="center" wrapText="1"/>
    </xf>
    <xf numFmtId="0" fontId="6" fillId="12" borderId="67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0" fontId="7" fillId="0" borderId="59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5" borderId="4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5" borderId="4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/>
    </xf>
    <xf numFmtId="0" fontId="6" fillId="14" borderId="7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9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1" fontId="1" fillId="9" borderId="26" xfId="1" applyNumberFormat="1" applyFont="1" applyFill="1" applyBorder="1" applyAlignment="1">
      <alignment horizontal="center" vertical="center" wrapText="1"/>
    </xf>
    <xf numFmtId="1" fontId="3" fillId="9" borderId="28" xfId="1" applyNumberFormat="1" applyFill="1" applyBorder="1" applyAlignment="1">
      <alignment horizontal="center" vertical="center" wrapText="1"/>
    </xf>
    <xf numFmtId="1" fontId="1" fillId="8" borderId="27" xfId="1" applyNumberFormat="1" applyFont="1" applyFill="1" applyBorder="1" applyAlignment="1">
      <alignment horizontal="center" vertical="center" wrapText="1"/>
    </xf>
    <xf numFmtId="1" fontId="3" fillId="8" borderId="29" xfId="1" applyNumberFormat="1" applyFill="1" applyBorder="1" applyAlignment="1">
      <alignment horizontal="center" vertical="center" wrapText="1"/>
    </xf>
    <xf numFmtId="1" fontId="1" fillId="10" borderId="31" xfId="1" applyNumberFormat="1" applyFont="1" applyFill="1" applyBorder="1" applyAlignment="1">
      <alignment horizontal="center" vertical="center" wrapText="1"/>
    </xf>
    <xf numFmtId="1" fontId="3" fillId="10" borderId="32" xfId="1" applyNumberForma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13" fillId="12" borderId="41" xfId="1" applyFont="1" applyFill="1" applyBorder="1" applyAlignment="1">
      <alignment horizontal="center" vertical="center" wrapText="1"/>
    </xf>
    <xf numFmtId="0" fontId="13" fillId="12" borderId="51" xfId="1" applyFont="1" applyFill="1" applyBorder="1" applyAlignment="1">
      <alignment horizontal="center" vertical="center" wrapText="1"/>
    </xf>
    <xf numFmtId="0" fontId="5" fillId="12" borderId="23" xfId="1" applyFont="1" applyFill="1" applyBorder="1" applyAlignment="1">
      <alignment horizontal="center" vertical="center" wrapText="1"/>
    </xf>
    <xf numFmtId="0" fontId="5" fillId="12" borderId="46" xfId="1" applyFont="1" applyFill="1" applyBorder="1" applyAlignment="1">
      <alignment horizontal="center" vertical="center" wrapText="1"/>
    </xf>
    <xf numFmtId="0" fontId="5" fillId="12" borderId="43" xfId="1" applyFont="1" applyFill="1" applyBorder="1" applyAlignment="1">
      <alignment horizontal="center" vertical="center" wrapText="1"/>
    </xf>
    <xf numFmtId="0" fontId="12" fillId="0" borderId="36" xfId="1" applyFont="1" applyFill="1" applyBorder="1" applyAlignment="1">
      <alignment horizontal="center" vertical="center" wrapText="1"/>
    </xf>
    <xf numFmtId="0" fontId="12" fillId="0" borderId="37" xfId="1" applyFont="1" applyFill="1" applyBorder="1" applyAlignment="1">
      <alignment horizontal="center" vertical="center" wrapText="1"/>
    </xf>
    <xf numFmtId="0" fontId="12" fillId="0" borderId="66" xfId="1" applyFont="1" applyFill="1" applyBorder="1" applyAlignment="1">
      <alignment horizontal="center" vertical="center" wrapText="1"/>
    </xf>
    <xf numFmtId="0" fontId="5" fillId="12" borderId="14" xfId="1" applyFont="1" applyFill="1" applyBorder="1" applyAlignment="1">
      <alignment horizontal="center" vertical="center" wrapText="1"/>
    </xf>
    <xf numFmtId="0" fontId="5" fillId="12" borderId="15" xfId="1" applyFont="1" applyFill="1" applyBorder="1" applyAlignment="1">
      <alignment horizontal="center" vertical="center" wrapText="1"/>
    </xf>
    <xf numFmtId="0" fontId="5" fillId="12" borderId="16" xfId="1" applyFont="1" applyFill="1" applyBorder="1" applyAlignment="1">
      <alignment horizontal="center" vertical="center" wrapText="1"/>
    </xf>
    <xf numFmtId="0" fontId="12" fillId="0" borderId="41" xfId="1" applyFont="1" applyFill="1" applyBorder="1" applyAlignment="1">
      <alignment horizontal="center" vertical="center" wrapText="1"/>
    </xf>
    <xf numFmtId="0" fontId="12" fillId="0" borderId="51" xfId="1" applyFont="1" applyFill="1" applyBorder="1" applyAlignment="1">
      <alignment horizontal="center" vertical="center" wrapText="1"/>
    </xf>
    <xf numFmtId="0" fontId="5" fillId="12" borderId="18" xfId="1" applyFont="1" applyFill="1" applyBorder="1" applyAlignment="1">
      <alignment horizontal="center" vertical="center" wrapText="1"/>
    </xf>
    <xf numFmtId="0" fontId="7" fillId="0" borderId="60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62" xfId="1" applyFont="1" applyFill="1" applyBorder="1" applyAlignment="1">
      <alignment horizontal="center" vertical="center" wrapText="1"/>
    </xf>
    <xf numFmtId="0" fontId="7" fillId="4" borderId="49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70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16" fillId="4" borderId="62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/>
    </xf>
    <xf numFmtId="0" fontId="16" fillId="4" borderId="68" xfId="0" applyFont="1" applyFill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 wrapText="1"/>
    </xf>
    <xf numFmtId="0" fontId="7" fillId="0" borderId="40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12" borderId="23" xfId="0" applyFont="1" applyFill="1" applyBorder="1" applyAlignment="1">
      <alignment horizontal="center" vertical="center"/>
    </xf>
    <xf numFmtId="0" fontId="10" fillId="12" borderId="46" xfId="0" applyFont="1" applyFill="1" applyBorder="1" applyAlignment="1">
      <alignment horizontal="center" vertical="center"/>
    </xf>
    <xf numFmtId="0" fontId="10" fillId="12" borderId="4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15" fillId="13" borderId="23" xfId="0" applyFont="1" applyFill="1" applyBorder="1" applyAlignment="1">
      <alignment horizontal="center" vertical="center" wrapText="1"/>
    </xf>
    <xf numFmtId="0" fontId="15" fillId="13" borderId="43" xfId="0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6" fillId="12" borderId="23" xfId="0" applyFont="1" applyFill="1" applyBorder="1" applyAlignment="1">
      <alignment horizontal="center" vertical="center"/>
    </xf>
    <xf numFmtId="0" fontId="6" fillId="12" borderId="46" xfId="0" applyFont="1" applyFill="1" applyBorder="1" applyAlignment="1">
      <alignment horizontal="center" vertical="center"/>
    </xf>
    <xf numFmtId="0" fontId="6" fillId="12" borderId="43" xfId="0" applyFont="1" applyFill="1" applyBorder="1" applyAlignment="1">
      <alignment horizontal="center" vertical="center"/>
    </xf>
    <xf numFmtId="0" fontId="7" fillId="4" borderId="40" xfId="1" applyFont="1" applyFill="1" applyBorder="1" applyAlignment="1">
      <alignment horizontal="center" vertical="center" wrapText="1"/>
    </xf>
    <xf numFmtId="0" fontId="7" fillId="4" borderId="68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 wrapText="1"/>
    </xf>
    <xf numFmtId="0" fontId="12" fillId="4" borderId="17" xfId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/>
    </xf>
    <xf numFmtId="0" fontId="5" fillId="12" borderId="46" xfId="0" applyFont="1" applyFill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/>
    </xf>
    <xf numFmtId="0" fontId="10" fillId="11" borderId="41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0" fillId="11" borderId="41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21" fillId="4" borderId="44" xfId="1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1" fillId="4" borderId="2" xfId="1" applyFont="1" applyFill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4" borderId="3" xfId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4" borderId="11" xfId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">
    <cellStyle name="Millares [0] 2" xfId="3"/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workbookViewId="0">
      <selection activeCell="K23" sqref="K23:K24"/>
    </sheetView>
  </sheetViews>
  <sheetFormatPr baseColWidth="10" defaultRowHeight="11.25" x14ac:dyDescent="0.2"/>
  <cols>
    <col min="1" max="1" width="3.1640625" customWidth="1"/>
    <col min="2" max="2" width="17.1640625" customWidth="1"/>
    <col min="3" max="3" width="17.5" customWidth="1"/>
    <col min="4" max="4" width="15" customWidth="1"/>
    <col min="5" max="5" width="7.5" customWidth="1"/>
    <col min="6" max="6" width="2.1640625" customWidth="1"/>
    <col min="7" max="7" width="17.1640625" customWidth="1"/>
    <col min="8" max="8" width="17" customWidth="1"/>
    <col min="9" max="9" width="15.33203125" customWidth="1"/>
    <col min="10" max="10" width="6.5" customWidth="1"/>
    <col min="11" max="11" width="4" customWidth="1"/>
    <col min="12" max="12" width="11.6640625" customWidth="1"/>
    <col min="13" max="13" width="34.83203125" customWidth="1"/>
    <col min="14" max="14" width="37.33203125" customWidth="1"/>
  </cols>
  <sheetData>
    <row r="1" spans="2:10" ht="12" thickBot="1" x14ac:dyDescent="0.25"/>
    <row r="2" spans="2:10" ht="20.25" customHeight="1" thickBot="1" x14ac:dyDescent="0.25">
      <c r="B2" s="207" t="s">
        <v>0</v>
      </c>
      <c r="C2" s="208"/>
      <c r="D2" s="208"/>
      <c r="E2" s="208"/>
      <c r="F2" s="208"/>
      <c r="G2" s="208"/>
      <c r="H2" s="208"/>
      <c r="I2" s="208"/>
      <c r="J2" s="209"/>
    </row>
    <row r="3" spans="2:10" ht="25.5" customHeight="1" x14ac:dyDescent="0.2">
      <c r="B3" s="210" t="s">
        <v>1</v>
      </c>
      <c r="C3" s="212" t="s">
        <v>2</v>
      </c>
      <c r="D3" s="212" t="s">
        <v>3</v>
      </c>
      <c r="E3" s="212"/>
      <c r="F3" s="214"/>
      <c r="G3" s="216" t="s">
        <v>1</v>
      </c>
      <c r="H3" s="212" t="s">
        <v>2</v>
      </c>
      <c r="I3" s="212" t="s">
        <v>3</v>
      </c>
      <c r="J3" s="218"/>
    </row>
    <row r="4" spans="2:10" ht="12" customHeight="1" x14ac:dyDescent="0.2">
      <c r="B4" s="211"/>
      <c r="C4" s="213"/>
      <c r="D4" s="213"/>
      <c r="E4" s="213"/>
      <c r="F4" s="215"/>
      <c r="G4" s="217"/>
      <c r="H4" s="213"/>
      <c r="I4" s="213"/>
      <c r="J4" s="219"/>
    </row>
    <row r="5" spans="2:10" ht="12.75" customHeight="1" x14ac:dyDescent="0.2">
      <c r="B5" s="223" t="s">
        <v>4</v>
      </c>
      <c r="C5" s="222" t="s">
        <v>5</v>
      </c>
      <c r="D5" s="21" t="s">
        <v>6</v>
      </c>
      <c r="E5" s="21" t="s">
        <v>7</v>
      </c>
      <c r="F5" s="215"/>
      <c r="G5" s="233" t="s">
        <v>38</v>
      </c>
      <c r="H5" s="222" t="s">
        <v>8</v>
      </c>
      <c r="I5" s="21" t="s">
        <v>9</v>
      </c>
      <c r="J5" s="78">
        <v>1</v>
      </c>
    </row>
    <row r="6" spans="2:10" ht="12" customHeight="1" x14ac:dyDescent="0.2">
      <c r="B6" s="223"/>
      <c r="C6" s="222"/>
      <c r="D6" s="21" t="s">
        <v>10</v>
      </c>
      <c r="E6" s="21" t="s">
        <v>11</v>
      </c>
      <c r="F6" s="215"/>
      <c r="G6" s="233"/>
      <c r="H6" s="222"/>
      <c r="I6" s="21" t="s">
        <v>12</v>
      </c>
      <c r="J6" s="78">
        <v>4</v>
      </c>
    </row>
    <row r="7" spans="2:10" ht="12" customHeight="1" x14ac:dyDescent="0.2">
      <c r="B7" s="223" t="s">
        <v>39</v>
      </c>
      <c r="C7" s="222" t="s">
        <v>13</v>
      </c>
      <c r="D7" s="21" t="s">
        <v>14</v>
      </c>
      <c r="E7" s="21">
        <v>1</v>
      </c>
      <c r="F7" s="215"/>
      <c r="G7" s="233" t="s">
        <v>35</v>
      </c>
      <c r="H7" s="222" t="s">
        <v>15</v>
      </c>
      <c r="I7" s="21" t="s">
        <v>16</v>
      </c>
      <c r="J7" s="78">
        <v>1</v>
      </c>
    </row>
    <row r="8" spans="2:10" ht="12" customHeight="1" x14ac:dyDescent="0.2">
      <c r="B8" s="223"/>
      <c r="C8" s="222"/>
      <c r="D8" s="21" t="s">
        <v>17</v>
      </c>
      <c r="E8" s="21">
        <v>4</v>
      </c>
      <c r="F8" s="215"/>
      <c r="G8" s="233"/>
      <c r="H8" s="222"/>
      <c r="I8" s="21" t="s">
        <v>18</v>
      </c>
      <c r="J8" s="78">
        <v>4</v>
      </c>
    </row>
    <row r="9" spans="2:10" ht="12" customHeight="1" x14ac:dyDescent="0.2">
      <c r="B9" s="223"/>
      <c r="C9" s="222"/>
      <c r="D9" s="21" t="s">
        <v>19</v>
      </c>
      <c r="E9" s="21">
        <v>8</v>
      </c>
      <c r="F9" s="215"/>
      <c r="G9" s="233"/>
      <c r="H9" s="222"/>
      <c r="I9" s="21" t="s">
        <v>20</v>
      </c>
      <c r="J9" s="78">
        <v>8</v>
      </c>
    </row>
    <row r="10" spans="2:10" ht="12" customHeight="1" x14ac:dyDescent="0.2">
      <c r="B10" s="223" t="s">
        <v>40</v>
      </c>
      <c r="C10" s="222" t="s">
        <v>21</v>
      </c>
      <c r="D10" s="21" t="s">
        <v>22</v>
      </c>
      <c r="E10" s="21">
        <v>1</v>
      </c>
      <c r="F10" s="215"/>
      <c r="G10" s="233" t="s">
        <v>37</v>
      </c>
      <c r="H10" s="222" t="s">
        <v>23</v>
      </c>
      <c r="I10" s="21" t="s">
        <v>24</v>
      </c>
      <c r="J10" s="78">
        <v>1</v>
      </c>
    </row>
    <row r="11" spans="2:10" ht="12" customHeight="1" x14ac:dyDescent="0.2">
      <c r="B11" s="223"/>
      <c r="C11" s="222"/>
      <c r="D11" s="21" t="s">
        <v>25</v>
      </c>
      <c r="E11" s="21">
        <v>4</v>
      </c>
      <c r="F11" s="215"/>
      <c r="G11" s="233"/>
      <c r="H11" s="222"/>
      <c r="I11" s="21" t="s">
        <v>26</v>
      </c>
      <c r="J11" s="78">
        <v>4</v>
      </c>
    </row>
    <row r="12" spans="2:10" ht="12" customHeight="1" x14ac:dyDescent="0.2">
      <c r="B12" s="223"/>
      <c r="C12" s="222"/>
      <c r="D12" s="21" t="s">
        <v>27</v>
      </c>
      <c r="E12" s="21">
        <v>8</v>
      </c>
      <c r="F12" s="215"/>
      <c r="G12" s="233"/>
      <c r="H12" s="222"/>
      <c r="I12" s="21" t="s">
        <v>28</v>
      </c>
      <c r="J12" s="78">
        <v>8</v>
      </c>
    </row>
    <row r="13" spans="2:10" ht="12" customHeight="1" x14ac:dyDescent="0.2">
      <c r="B13" s="223" t="s">
        <v>41</v>
      </c>
      <c r="C13" s="222" t="s">
        <v>29</v>
      </c>
      <c r="D13" s="21" t="s">
        <v>30</v>
      </c>
      <c r="E13" s="21">
        <v>1</v>
      </c>
      <c r="F13" s="215"/>
      <c r="G13" s="233" t="s">
        <v>36</v>
      </c>
      <c r="H13" s="222" t="s">
        <v>31</v>
      </c>
      <c r="I13" s="21" t="s">
        <v>32</v>
      </c>
      <c r="J13" s="78">
        <v>1</v>
      </c>
    </row>
    <row r="14" spans="2:10" ht="12" customHeight="1" x14ac:dyDescent="0.2">
      <c r="B14" s="223"/>
      <c r="C14" s="222"/>
      <c r="D14" s="21" t="s">
        <v>18</v>
      </c>
      <c r="E14" s="21">
        <v>4</v>
      </c>
      <c r="F14" s="215"/>
      <c r="G14" s="233"/>
      <c r="H14" s="222"/>
      <c r="I14" s="234" t="s">
        <v>33</v>
      </c>
      <c r="J14" s="235">
        <v>4</v>
      </c>
    </row>
    <row r="15" spans="2:10" ht="12" customHeight="1" x14ac:dyDescent="0.2">
      <c r="B15" s="223"/>
      <c r="C15" s="222"/>
      <c r="D15" s="21" t="s">
        <v>34</v>
      </c>
      <c r="E15" s="21">
        <v>8</v>
      </c>
      <c r="F15" s="215"/>
      <c r="G15" s="233"/>
      <c r="H15" s="222"/>
      <c r="I15" s="234"/>
      <c r="J15" s="235"/>
    </row>
    <row r="16" spans="2:10" s="15" customFormat="1" ht="12" customHeight="1" x14ac:dyDescent="0.2">
      <c r="B16" s="224" t="s">
        <v>75</v>
      </c>
      <c r="C16" s="225"/>
      <c r="D16" s="225"/>
      <c r="E16" s="225"/>
      <c r="F16" s="215"/>
      <c r="G16" s="228" t="s">
        <v>76</v>
      </c>
      <c r="H16" s="230" t="s">
        <v>77</v>
      </c>
      <c r="I16" s="79" t="s">
        <v>78</v>
      </c>
      <c r="J16" s="80">
        <v>1</v>
      </c>
    </row>
    <row r="17" spans="2:15" s="15" customFormat="1" ht="12" customHeight="1" x14ac:dyDescent="0.2">
      <c r="B17" s="224"/>
      <c r="C17" s="225"/>
      <c r="D17" s="225"/>
      <c r="E17" s="225"/>
      <c r="F17" s="215"/>
      <c r="G17" s="228"/>
      <c r="H17" s="230"/>
      <c r="I17" s="32" t="s">
        <v>18</v>
      </c>
      <c r="J17" s="81">
        <v>4</v>
      </c>
    </row>
    <row r="18" spans="2:15" s="15" customFormat="1" ht="12" customHeight="1" thickBot="1" x14ac:dyDescent="0.25">
      <c r="B18" s="226"/>
      <c r="C18" s="227"/>
      <c r="D18" s="227"/>
      <c r="E18" s="227"/>
      <c r="F18" s="232"/>
      <c r="G18" s="229"/>
      <c r="H18" s="231"/>
      <c r="I18" s="33" t="s">
        <v>79</v>
      </c>
      <c r="J18" s="82">
        <v>8</v>
      </c>
    </row>
    <row r="19" spans="2:15" ht="11.25" customHeight="1" thickBot="1" x14ac:dyDescent="0.25">
      <c r="B19" s="16"/>
      <c r="C19" s="16"/>
      <c r="D19" s="16"/>
      <c r="E19" s="16"/>
    </row>
    <row r="20" spans="2:15" ht="16.5" customHeight="1" thickBot="1" x14ac:dyDescent="0.25">
      <c r="B20" s="16"/>
      <c r="C20" s="16"/>
      <c r="D20" s="16"/>
      <c r="E20" s="16"/>
      <c r="G20" s="17"/>
      <c r="H20" s="17"/>
      <c r="I20" s="17"/>
      <c r="L20" s="220" t="s">
        <v>48</v>
      </c>
      <c r="M20" s="221"/>
      <c r="N20" s="3"/>
      <c r="O20" s="3"/>
    </row>
    <row r="21" spans="2:15" ht="15.75" thickBot="1" x14ac:dyDescent="0.3">
      <c r="L21" s="8" t="s">
        <v>47</v>
      </c>
      <c r="M21" s="9" t="s">
        <v>42</v>
      </c>
      <c r="N21" s="3"/>
      <c r="O21" s="2"/>
    </row>
    <row r="22" spans="2:15" ht="15" x14ac:dyDescent="0.25">
      <c r="L22" s="42" t="s">
        <v>108</v>
      </c>
      <c r="M22" s="10" t="s">
        <v>43</v>
      </c>
      <c r="N22" s="3"/>
      <c r="O22" s="2"/>
    </row>
    <row r="23" spans="2:15" ht="15" x14ac:dyDescent="0.25">
      <c r="L23" s="11" t="s">
        <v>107</v>
      </c>
      <c r="M23" s="12" t="s">
        <v>44</v>
      </c>
      <c r="N23" s="3"/>
      <c r="O23" s="2"/>
    </row>
    <row r="24" spans="2:15" ht="15.75" thickBot="1" x14ac:dyDescent="0.3">
      <c r="L24" s="13" t="s">
        <v>109</v>
      </c>
      <c r="M24" s="14" t="s">
        <v>45</v>
      </c>
      <c r="N24" s="3"/>
      <c r="O24" s="2"/>
    </row>
    <row r="25" spans="2:15" ht="19.5" customHeight="1" x14ac:dyDescent="0.2">
      <c r="L25" s="4" t="s">
        <v>46</v>
      </c>
      <c r="M25" s="4"/>
      <c r="N25" s="4"/>
      <c r="O25" s="4"/>
    </row>
  </sheetData>
  <mergeCells count="31">
    <mergeCell ref="I14:I15"/>
    <mergeCell ref="J14:J15"/>
    <mergeCell ref="C13:C15"/>
    <mergeCell ref="B13:B15"/>
    <mergeCell ref="G5:G6"/>
    <mergeCell ref="G13:G15"/>
    <mergeCell ref="H13:H15"/>
    <mergeCell ref="L20:M20"/>
    <mergeCell ref="H5:H6"/>
    <mergeCell ref="B7:B9"/>
    <mergeCell ref="C7:C9"/>
    <mergeCell ref="H7:H9"/>
    <mergeCell ref="C5:C6"/>
    <mergeCell ref="B5:B6"/>
    <mergeCell ref="B16:E18"/>
    <mergeCell ref="G16:G18"/>
    <mergeCell ref="H16:H18"/>
    <mergeCell ref="F5:F18"/>
    <mergeCell ref="H10:H12"/>
    <mergeCell ref="G10:G12"/>
    <mergeCell ref="C10:C12"/>
    <mergeCell ref="B10:B12"/>
    <mergeCell ref="G7:G9"/>
    <mergeCell ref="B2:J2"/>
    <mergeCell ref="B3:B4"/>
    <mergeCell ref="C3:C4"/>
    <mergeCell ref="D3:E4"/>
    <mergeCell ref="F3:F4"/>
    <mergeCell ref="G3:G4"/>
    <mergeCell ref="H3:H4"/>
    <mergeCell ref="I3:J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5"/>
  <sheetViews>
    <sheetView tabSelected="1" topLeftCell="A14" zoomScale="98" zoomScaleNormal="98" zoomScaleSheetLayoutView="90" workbookViewId="0">
      <selection activeCell="K23" sqref="K23:K24"/>
    </sheetView>
  </sheetViews>
  <sheetFormatPr baseColWidth="10" defaultRowHeight="15" x14ac:dyDescent="0.25"/>
  <cols>
    <col min="1" max="1" width="6.1640625" style="5" customWidth="1"/>
    <col min="2" max="2" width="15.83203125" style="116" customWidth="1"/>
    <col min="3" max="3" width="17.83203125" style="5" customWidth="1"/>
    <col min="4" max="4" width="28.1640625" style="131" customWidth="1"/>
    <col min="5" max="5" width="3.6640625" style="116" bestFit="1" customWidth="1"/>
    <col min="6" max="8" width="6.5" style="116" bestFit="1" customWidth="1"/>
    <col min="9" max="9" width="3.6640625" style="116" bestFit="1" customWidth="1"/>
    <col min="10" max="10" width="6.5" style="116" bestFit="1" customWidth="1"/>
    <col min="11" max="12" width="3.6640625" style="116" bestFit="1" customWidth="1"/>
    <col min="13" max="14" width="6.5" style="116" bestFit="1" customWidth="1"/>
    <col min="15" max="15" width="3.6640625" style="116" bestFit="1" customWidth="1"/>
    <col min="16" max="16" width="6.5" style="116" bestFit="1" customWidth="1"/>
    <col min="17" max="17" width="4.1640625" style="116" customWidth="1"/>
    <col min="18" max="20" width="6.5" style="116" bestFit="1" customWidth="1"/>
    <col min="21" max="21" width="3.6640625" style="116" bestFit="1" customWidth="1"/>
    <col min="22" max="22" width="6.5" style="116" bestFit="1" customWidth="1"/>
    <col min="23" max="24" width="3.83203125" style="6" customWidth="1"/>
    <col min="25" max="25" width="21.6640625" style="5" customWidth="1"/>
    <col min="26" max="16384" width="12" style="5"/>
  </cols>
  <sheetData>
    <row r="1" spans="2:29" ht="15.75" customHeight="1" thickBot="1" x14ac:dyDescent="0.3">
      <c r="D1" s="129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29" ht="21" customHeight="1" thickBot="1" x14ac:dyDescent="0.3">
      <c r="B2" s="250" t="s">
        <v>84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2"/>
      <c r="W2" s="19"/>
      <c r="X2" s="19"/>
    </row>
    <row r="3" spans="2:29" s="6" customFormat="1" ht="27" customHeight="1" thickBot="1" x14ac:dyDescent="0.25">
      <c r="B3" s="248" t="s">
        <v>104</v>
      </c>
      <c r="C3" s="248" t="s">
        <v>105</v>
      </c>
      <c r="D3" s="35" t="s">
        <v>91</v>
      </c>
      <c r="E3" s="250" t="s">
        <v>51</v>
      </c>
      <c r="F3" s="251"/>
      <c r="G3" s="251"/>
      <c r="H3" s="251"/>
      <c r="I3" s="252"/>
      <c r="J3" s="250" t="s">
        <v>50</v>
      </c>
      <c r="K3" s="251"/>
      <c r="L3" s="256" t="s">
        <v>49</v>
      </c>
      <c r="M3" s="257"/>
      <c r="N3" s="257"/>
      <c r="O3" s="258"/>
      <c r="P3" s="261" t="s">
        <v>73</v>
      </c>
      <c r="Q3" s="261"/>
      <c r="R3" s="256" t="s">
        <v>74</v>
      </c>
      <c r="S3" s="257"/>
      <c r="T3" s="257"/>
      <c r="U3" s="257"/>
      <c r="V3" s="258"/>
      <c r="W3" s="19"/>
      <c r="X3" s="19"/>
    </row>
    <row r="4" spans="2:29" s="6" customFormat="1" ht="111.75" customHeight="1" thickBot="1" x14ac:dyDescent="0.25">
      <c r="B4" s="249"/>
      <c r="C4" s="249"/>
      <c r="D4" s="47" t="s">
        <v>115</v>
      </c>
      <c r="E4" s="48" t="s">
        <v>116</v>
      </c>
      <c r="F4" s="49" t="s">
        <v>150</v>
      </c>
      <c r="G4" s="49" t="s">
        <v>149</v>
      </c>
      <c r="H4" s="45" t="s">
        <v>148</v>
      </c>
      <c r="I4" s="46" t="s">
        <v>152</v>
      </c>
      <c r="J4" s="43" t="s">
        <v>155</v>
      </c>
      <c r="K4" s="44" t="s">
        <v>103</v>
      </c>
      <c r="L4" s="57" t="s">
        <v>114</v>
      </c>
      <c r="M4" s="24" t="s">
        <v>131</v>
      </c>
      <c r="N4" s="26" t="s">
        <v>174</v>
      </c>
      <c r="O4" s="25" t="s">
        <v>177</v>
      </c>
      <c r="P4" s="43" t="s">
        <v>124</v>
      </c>
      <c r="Q4" s="45" t="s">
        <v>125</v>
      </c>
      <c r="R4" s="59" t="s">
        <v>54</v>
      </c>
      <c r="S4" s="60" t="s">
        <v>123</v>
      </c>
      <c r="T4" s="60" t="s">
        <v>161</v>
      </c>
      <c r="U4" s="60" t="s">
        <v>126</v>
      </c>
      <c r="V4" s="61" t="s">
        <v>151</v>
      </c>
      <c r="W4" s="77">
        <v>18</v>
      </c>
      <c r="X4" s="77"/>
    </row>
    <row r="5" spans="2:29" s="120" customFormat="1" x14ac:dyDescent="0.2">
      <c r="B5" s="253" t="s">
        <v>127</v>
      </c>
      <c r="C5" s="259" t="s">
        <v>111</v>
      </c>
      <c r="D5" s="133" t="s">
        <v>110</v>
      </c>
      <c r="E5" s="54" t="s">
        <v>55</v>
      </c>
      <c r="F5" s="55"/>
      <c r="G5" s="55"/>
      <c r="H5" s="55" t="s">
        <v>55</v>
      </c>
      <c r="I5" s="55"/>
      <c r="J5" s="55"/>
      <c r="K5" s="55" t="s">
        <v>55</v>
      </c>
      <c r="L5" s="52" t="s">
        <v>55</v>
      </c>
      <c r="M5" s="52" t="s">
        <v>55</v>
      </c>
      <c r="N5" s="52"/>
      <c r="O5" s="52"/>
      <c r="P5" s="55"/>
      <c r="Q5" s="55"/>
      <c r="R5" s="62" t="s">
        <v>55</v>
      </c>
      <c r="S5" s="62"/>
      <c r="T5" s="62"/>
      <c r="U5" s="62" t="s">
        <v>55</v>
      </c>
      <c r="V5" s="63"/>
      <c r="W5" s="115">
        <v>6</v>
      </c>
      <c r="X5" s="115">
        <v>4</v>
      </c>
    </row>
    <row r="6" spans="2:29" s="120" customFormat="1" ht="24" x14ac:dyDescent="0.2">
      <c r="B6" s="254"/>
      <c r="C6" s="260"/>
      <c r="D6" s="134" t="s">
        <v>112</v>
      </c>
      <c r="E6" s="56" t="s">
        <v>55</v>
      </c>
      <c r="F6" s="52"/>
      <c r="G6" s="52"/>
      <c r="H6" s="52" t="s">
        <v>55</v>
      </c>
      <c r="I6" s="52"/>
      <c r="J6" s="52"/>
      <c r="K6" s="52" t="s">
        <v>55</v>
      </c>
      <c r="L6" s="52" t="s">
        <v>55</v>
      </c>
      <c r="M6" s="52" t="s">
        <v>55</v>
      </c>
      <c r="N6" s="52"/>
      <c r="O6" s="52"/>
      <c r="P6" s="52"/>
      <c r="Q6" s="52"/>
      <c r="R6" s="62" t="s">
        <v>55</v>
      </c>
      <c r="S6" s="62"/>
      <c r="T6" s="62"/>
      <c r="U6" s="62" t="s">
        <v>55</v>
      </c>
      <c r="V6" s="63"/>
      <c r="W6" s="115">
        <v>6</v>
      </c>
      <c r="X6" s="115">
        <v>4</v>
      </c>
    </row>
    <row r="7" spans="2:29" s="120" customFormat="1" ht="24.75" thickBot="1" x14ac:dyDescent="0.3">
      <c r="B7" s="254"/>
      <c r="C7" s="260"/>
      <c r="D7" s="134" t="s">
        <v>128</v>
      </c>
      <c r="E7" s="56"/>
      <c r="F7" s="52" t="s">
        <v>55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62" t="s">
        <v>55</v>
      </c>
      <c r="S7" s="62"/>
      <c r="T7" s="62"/>
      <c r="U7" s="62" t="s">
        <v>55</v>
      </c>
      <c r="V7" s="63"/>
      <c r="W7" s="115">
        <v>3</v>
      </c>
      <c r="X7" s="115">
        <v>1</v>
      </c>
      <c r="Y7" s="116"/>
      <c r="Z7" s="116"/>
      <c r="AA7" s="116"/>
      <c r="AB7" s="116"/>
      <c r="AC7" s="116"/>
    </row>
    <row r="8" spans="2:29" s="120" customFormat="1" ht="24.75" thickBot="1" x14ac:dyDescent="0.3">
      <c r="B8" s="255"/>
      <c r="C8" s="260"/>
      <c r="D8" s="135" t="s">
        <v>132</v>
      </c>
      <c r="E8" s="114"/>
      <c r="F8" s="111"/>
      <c r="G8" s="111"/>
      <c r="H8" s="111"/>
      <c r="I8" s="111"/>
      <c r="J8" s="111"/>
      <c r="K8" s="111"/>
      <c r="L8" s="111"/>
      <c r="M8" s="111" t="s">
        <v>55</v>
      </c>
      <c r="N8" s="111" t="s">
        <v>55</v>
      </c>
      <c r="O8" s="111" t="s">
        <v>55</v>
      </c>
      <c r="P8" s="111"/>
      <c r="Q8" s="111"/>
      <c r="R8" s="112"/>
      <c r="S8" s="112"/>
      <c r="T8" s="112"/>
      <c r="U8" s="112" t="s">
        <v>55</v>
      </c>
      <c r="V8" s="113"/>
      <c r="W8" s="115">
        <v>4</v>
      </c>
      <c r="X8" s="115">
        <v>3</v>
      </c>
      <c r="Y8" s="116"/>
      <c r="Z8" s="236" t="s">
        <v>59</v>
      </c>
      <c r="AA8" s="237"/>
      <c r="AB8" s="238"/>
      <c r="AC8" s="116"/>
    </row>
    <row r="9" spans="2:29" s="120" customFormat="1" ht="24" x14ac:dyDescent="0.25">
      <c r="B9" s="267" t="s">
        <v>147</v>
      </c>
      <c r="C9" s="264" t="s">
        <v>146</v>
      </c>
      <c r="D9" s="136" t="s">
        <v>163</v>
      </c>
      <c r="E9" s="58"/>
      <c r="F9" s="58" t="s">
        <v>55</v>
      </c>
      <c r="G9" s="58"/>
      <c r="H9" s="58"/>
      <c r="I9" s="58"/>
      <c r="J9" s="58"/>
      <c r="K9" s="58" t="s">
        <v>55</v>
      </c>
      <c r="L9" s="58" t="s">
        <v>55</v>
      </c>
      <c r="M9" s="58" t="s">
        <v>55</v>
      </c>
      <c r="N9" s="58"/>
      <c r="O9" s="58"/>
      <c r="P9" s="58"/>
      <c r="Q9" s="58"/>
      <c r="R9" s="70" t="s">
        <v>55</v>
      </c>
      <c r="S9" s="70"/>
      <c r="T9" s="70"/>
      <c r="U9" s="70" t="s">
        <v>55</v>
      </c>
      <c r="V9" s="71"/>
      <c r="W9" s="115">
        <v>6</v>
      </c>
      <c r="X9" s="115">
        <v>4</v>
      </c>
      <c r="Y9" s="116"/>
      <c r="Z9" s="117" t="s">
        <v>60</v>
      </c>
      <c r="AA9" s="118" t="s">
        <v>61</v>
      </c>
      <c r="AB9" s="119" t="s">
        <v>62</v>
      </c>
      <c r="AC9" s="116"/>
    </row>
    <row r="10" spans="2:29" s="116" customFormat="1" ht="24" x14ac:dyDescent="0.25">
      <c r="B10" s="268"/>
      <c r="C10" s="265"/>
      <c r="D10" s="75" t="s">
        <v>160</v>
      </c>
      <c r="E10" s="20"/>
      <c r="F10" s="20"/>
      <c r="G10" s="20"/>
      <c r="H10" s="20"/>
      <c r="I10" s="20"/>
      <c r="J10" s="20"/>
      <c r="K10" s="20"/>
      <c r="L10" s="20"/>
      <c r="M10" s="20" t="s">
        <v>55</v>
      </c>
      <c r="N10" s="20" t="s">
        <v>55</v>
      </c>
      <c r="O10" s="20" t="s">
        <v>55</v>
      </c>
      <c r="P10" s="20"/>
      <c r="Q10" s="20"/>
      <c r="R10" s="66"/>
      <c r="S10" s="66"/>
      <c r="T10" s="66"/>
      <c r="U10" s="66" t="s">
        <v>55</v>
      </c>
      <c r="V10" s="67"/>
      <c r="W10" s="115">
        <v>5</v>
      </c>
      <c r="X10" s="115">
        <v>4</v>
      </c>
      <c r="Z10" s="239" t="s">
        <v>183</v>
      </c>
      <c r="AA10" s="241" t="s">
        <v>135</v>
      </c>
      <c r="AB10" s="243" t="s">
        <v>134</v>
      </c>
    </row>
    <row r="11" spans="2:29" s="116" customFormat="1" ht="15.75" thickBot="1" x14ac:dyDescent="0.3">
      <c r="B11" s="268"/>
      <c r="C11" s="265"/>
      <c r="D11" s="75" t="s">
        <v>176</v>
      </c>
      <c r="E11" s="20"/>
      <c r="F11" s="20"/>
      <c r="G11" s="20" t="s">
        <v>55</v>
      </c>
      <c r="H11" s="20"/>
      <c r="I11" s="20"/>
      <c r="J11" s="20"/>
      <c r="K11" s="20"/>
      <c r="L11" s="20"/>
      <c r="M11" s="20"/>
      <c r="N11" s="20" t="s">
        <v>55</v>
      </c>
      <c r="O11" s="20"/>
      <c r="P11" s="20" t="s">
        <v>55</v>
      </c>
      <c r="Q11" s="20" t="s">
        <v>55</v>
      </c>
      <c r="R11" s="66" t="s">
        <v>55</v>
      </c>
      <c r="S11" s="66"/>
      <c r="T11" s="66"/>
      <c r="U11" s="66" t="s">
        <v>55</v>
      </c>
      <c r="V11" s="67"/>
      <c r="W11" s="115">
        <v>6</v>
      </c>
      <c r="X11" s="115">
        <v>4</v>
      </c>
      <c r="Z11" s="240"/>
      <c r="AA11" s="242"/>
      <c r="AB11" s="244"/>
    </row>
    <row r="12" spans="2:29" s="116" customFormat="1" x14ac:dyDescent="0.25">
      <c r="B12" s="268"/>
      <c r="C12" s="265"/>
      <c r="D12" s="75" t="s">
        <v>56</v>
      </c>
      <c r="E12" s="20"/>
      <c r="F12" s="20"/>
      <c r="G12" s="20" t="s">
        <v>55</v>
      </c>
      <c r="H12" s="20"/>
      <c r="I12" s="20"/>
      <c r="J12" s="20" t="s">
        <v>55</v>
      </c>
      <c r="K12" s="20"/>
      <c r="L12" s="20"/>
      <c r="M12" s="20"/>
      <c r="N12" s="20" t="s">
        <v>55</v>
      </c>
      <c r="O12" s="20"/>
      <c r="P12" s="20" t="s">
        <v>55</v>
      </c>
      <c r="Q12" s="20" t="s">
        <v>55</v>
      </c>
      <c r="R12" s="66"/>
      <c r="S12" s="66"/>
      <c r="T12" s="66"/>
      <c r="U12" s="66" t="s">
        <v>55</v>
      </c>
      <c r="V12" s="67"/>
      <c r="W12" s="115">
        <v>6</v>
      </c>
      <c r="X12" s="115">
        <v>5</v>
      </c>
    </row>
    <row r="13" spans="2:29" s="116" customFormat="1" ht="24.75" thickBot="1" x14ac:dyDescent="0.3">
      <c r="B13" s="268"/>
      <c r="C13" s="265"/>
      <c r="D13" s="75" t="s">
        <v>57</v>
      </c>
      <c r="E13" s="20"/>
      <c r="F13" s="20"/>
      <c r="G13" s="20"/>
      <c r="H13" s="20"/>
      <c r="I13" s="20" t="s">
        <v>55</v>
      </c>
      <c r="J13" s="20"/>
      <c r="K13" s="20"/>
      <c r="L13" s="20"/>
      <c r="M13" s="20"/>
      <c r="N13" s="20"/>
      <c r="O13" s="20"/>
      <c r="P13" s="20"/>
      <c r="Q13" s="20"/>
      <c r="R13" s="66"/>
      <c r="S13" s="66"/>
      <c r="T13" s="66"/>
      <c r="U13" s="66" t="s">
        <v>55</v>
      </c>
      <c r="V13" s="67"/>
      <c r="W13" s="115">
        <v>2</v>
      </c>
      <c r="X13" s="115">
        <v>1</v>
      </c>
    </row>
    <row r="14" spans="2:29" s="116" customFormat="1" ht="24.75" thickBot="1" x14ac:dyDescent="0.3">
      <c r="B14" s="268"/>
      <c r="C14" s="265"/>
      <c r="D14" s="75" t="s">
        <v>175</v>
      </c>
      <c r="E14" s="20"/>
      <c r="F14" s="20" t="s">
        <v>55</v>
      </c>
      <c r="G14" s="20"/>
      <c r="H14" s="20"/>
      <c r="I14" s="20"/>
      <c r="J14" s="20" t="s">
        <v>55</v>
      </c>
      <c r="K14" s="20"/>
      <c r="L14" s="20"/>
      <c r="M14" s="20"/>
      <c r="N14" s="20" t="s">
        <v>55</v>
      </c>
      <c r="O14" s="20"/>
      <c r="P14" s="20"/>
      <c r="Q14" s="20"/>
      <c r="R14" s="66"/>
      <c r="S14" s="66"/>
      <c r="T14" s="66"/>
      <c r="U14" s="66" t="s">
        <v>55</v>
      </c>
      <c r="V14" s="67"/>
      <c r="W14" s="115">
        <v>5</v>
      </c>
      <c r="X14" s="115">
        <v>4</v>
      </c>
      <c r="Z14" s="245" t="s">
        <v>66</v>
      </c>
      <c r="AA14" s="246"/>
      <c r="AB14" s="247"/>
    </row>
    <row r="15" spans="2:29" s="116" customFormat="1" x14ac:dyDescent="0.25">
      <c r="B15" s="268"/>
      <c r="C15" s="265"/>
      <c r="D15" s="75" t="s">
        <v>58</v>
      </c>
      <c r="E15" s="20"/>
      <c r="F15" s="20" t="s">
        <v>55</v>
      </c>
      <c r="G15" s="20"/>
      <c r="H15" s="20"/>
      <c r="I15" s="20" t="s">
        <v>55</v>
      </c>
      <c r="J15" s="20"/>
      <c r="K15" s="20"/>
      <c r="L15" s="20"/>
      <c r="M15" s="20"/>
      <c r="N15" s="20"/>
      <c r="O15" s="20"/>
      <c r="P15" s="20"/>
      <c r="Q15" s="20" t="s">
        <v>55</v>
      </c>
      <c r="R15" s="66"/>
      <c r="S15" s="66"/>
      <c r="T15" s="66"/>
      <c r="U15" s="66" t="s">
        <v>55</v>
      </c>
      <c r="V15" s="67"/>
      <c r="W15" s="115">
        <v>4</v>
      </c>
      <c r="X15" s="115">
        <v>3</v>
      </c>
      <c r="Z15" s="121" t="s">
        <v>60</v>
      </c>
      <c r="AA15" s="121" t="s">
        <v>61</v>
      </c>
      <c r="AB15" s="121" t="s">
        <v>62</v>
      </c>
    </row>
    <row r="16" spans="2:29" s="116" customFormat="1" ht="24" x14ac:dyDescent="0.25">
      <c r="B16" s="268"/>
      <c r="C16" s="265"/>
      <c r="D16" s="75" t="s">
        <v>83</v>
      </c>
      <c r="E16" s="20"/>
      <c r="F16" s="20" t="s">
        <v>55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6"/>
      <c r="S16" s="66"/>
      <c r="T16" s="66"/>
      <c r="U16" s="66" t="s">
        <v>55</v>
      </c>
      <c r="V16" s="67"/>
      <c r="W16" s="115">
        <v>3</v>
      </c>
      <c r="X16" s="115">
        <v>2</v>
      </c>
      <c r="Z16" s="162" t="s">
        <v>183</v>
      </c>
      <c r="AA16" s="122" t="s">
        <v>135</v>
      </c>
      <c r="AB16" s="123" t="s">
        <v>134</v>
      </c>
    </row>
    <row r="17" spans="2:28" s="116" customFormat="1" ht="15.75" thickBot="1" x14ac:dyDescent="0.3">
      <c r="B17" s="268"/>
      <c r="C17" s="265"/>
      <c r="D17" s="75" t="s">
        <v>129</v>
      </c>
      <c r="E17" s="20"/>
      <c r="F17" s="20" t="s">
        <v>55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66"/>
      <c r="S17" s="66"/>
      <c r="T17" s="66"/>
      <c r="U17" s="66" t="s">
        <v>55</v>
      </c>
      <c r="V17" s="67"/>
      <c r="W17" s="115">
        <v>2</v>
      </c>
      <c r="X17" s="115">
        <v>1</v>
      </c>
      <c r="Z17" s="124">
        <v>0</v>
      </c>
      <c r="AA17" s="125" t="s">
        <v>68</v>
      </c>
      <c r="AB17" s="126" t="s">
        <v>69</v>
      </c>
    </row>
    <row r="18" spans="2:28" s="116" customFormat="1" x14ac:dyDescent="0.25">
      <c r="B18" s="268"/>
      <c r="C18" s="265"/>
      <c r="D18" s="75" t="s">
        <v>85</v>
      </c>
      <c r="E18" s="20"/>
      <c r="F18" s="20" t="s">
        <v>55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66"/>
      <c r="S18" s="66"/>
      <c r="T18" s="66"/>
      <c r="U18" s="66" t="s">
        <v>55</v>
      </c>
      <c r="V18" s="67"/>
      <c r="W18" s="115">
        <v>2</v>
      </c>
      <c r="X18" s="115">
        <v>1</v>
      </c>
      <c r="Z18" s="127"/>
      <c r="AA18" s="127"/>
      <c r="AB18" s="127"/>
    </row>
    <row r="19" spans="2:28" s="116" customFormat="1" x14ac:dyDescent="0.25">
      <c r="B19" s="268"/>
      <c r="C19" s="265"/>
      <c r="D19" s="75" t="s">
        <v>70</v>
      </c>
      <c r="E19" s="20"/>
      <c r="F19" s="20" t="s">
        <v>55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66"/>
      <c r="S19" s="66"/>
      <c r="T19" s="66"/>
      <c r="U19" s="66" t="s">
        <v>55</v>
      </c>
      <c r="V19" s="67"/>
      <c r="W19" s="115">
        <v>2</v>
      </c>
      <c r="X19" s="115">
        <v>1</v>
      </c>
    </row>
    <row r="20" spans="2:28" s="116" customFormat="1" ht="24" x14ac:dyDescent="0.25">
      <c r="B20" s="268"/>
      <c r="C20" s="265"/>
      <c r="D20" s="75" t="s">
        <v>67</v>
      </c>
      <c r="E20" s="20"/>
      <c r="F20" s="20" t="s">
        <v>55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66"/>
      <c r="S20" s="66"/>
      <c r="T20" s="66"/>
      <c r="U20" s="66" t="s">
        <v>55</v>
      </c>
      <c r="V20" s="67"/>
      <c r="W20" s="115">
        <v>2</v>
      </c>
      <c r="X20" s="115">
        <v>1</v>
      </c>
    </row>
    <row r="21" spans="2:28" s="116" customFormat="1" x14ac:dyDescent="0.25">
      <c r="B21" s="268"/>
      <c r="C21" s="265"/>
      <c r="D21" s="75" t="s">
        <v>71</v>
      </c>
      <c r="E21" s="20"/>
      <c r="F21" s="20" t="s">
        <v>55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66"/>
      <c r="S21" s="66"/>
      <c r="T21" s="66"/>
      <c r="U21" s="66" t="s">
        <v>55</v>
      </c>
      <c r="V21" s="67"/>
      <c r="W21" s="115">
        <v>2</v>
      </c>
      <c r="X21" s="115">
        <v>1</v>
      </c>
    </row>
    <row r="22" spans="2:28" s="116" customFormat="1" x14ac:dyDescent="0.25">
      <c r="B22" s="268"/>
      <c r="C22" s="265"/>
      <c r="D22" s="75" t="s">
        <v>182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66"/>
      <c r="S22" s="66" t="s">
        <v>55</v>
      </c>
      <c r="T22" s="66" t="s">
        <v>55</v>
      </c>
      <c r="U22" s="66" t="s">
        <v>55</v>
      </c>
      <c r="V22" s="67" t="s">
        <v>55</v>
      </c>
      <c r="W22" s="115">
        <v>4</v>
      </c>
      <c r="X22" s="115">
        <v>0</v>
      </c>
    </row>
    <row r="23" spans="2:28" s="116" customFormat="1" ht="24" x14ac:dyDescent="0.25">
      <c r="B23" s="268"/>
      <c r="C23" s="265"/>
      <c r="D23" s="75" t="s">
        <v>158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66" t="s">
        <v>55</v>
      </c>
      <c r="S23" s="66"/>
      <c r="T23" s="66"/>
      <c r="U23" s="66" t="s">
        <v>55</v>
      </c>
      <c r="V23" s="67"/>
      <c r="W23" s="115">
        <v>2</v>
      </c>
      <c r="X23" s="115">
        <v>0</v>
      </c>
    </row>
    <row r="24" spans="2:28" s="116" customFormat="1" ht="24.75" thickBot="1" x14ac:dyDescent="0.3">
      <c r="B24" s="269"/>
      <c r="C24" s="266"/>
      <c r="D24" s="74" t="s">
        <v>159</v>
      </c>
      <c r="E24" s="22"/>
      <c r="F24" s="22" t="s">
        <v>55</v>
      </c>
      <c r="G24" s="22"/>
      <c r="H24" s="22"/>
      <c r="I24" s="22"/>
      <c r="J24" s="22"/>
      <c r="K24" s="22" t="s">
        <v>55</v>
      </c>
      <c r="L24" s="22" t="s">
        <v>55</v>
      </c>
      <c r="M24" s="22" t="s">
        <v>55</v>
      </c>
      <c r="N24" s="22"/>
      <c r="O24" s="22"/>
      <c r="P24" s="22"/>
      <c r="Q24" s="22"/>
      <c r="R24" s="68" t="s">
        <v>55</v>
      </c>
      <c r="S24" s="68"/>
      <c r="T24" s="68"/>
      <c r="U24" s="68" t="s">
        <v>55</v>
      </c>
      <c r="V24" s="69"/>
      <c r="W24" s="115">
        <v>6</v>
      </c>
      <c r="X24" s="115">
        <v>4</v>
      </c>
    </row>
    <row r="25" spans="2:28" s="128" customFormat="1" x14ac:dyDescent="0.25">
      <c r="B25" s="262" t="s">
        <v>173</v>
      </c>
      <c r="C25" s="263" t="s">
        <v>111</v>
      </c>
      <c r="D25" s="137" t="s">
        <v>119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64"/>
      <c r="S25" s="64" t="s">
        <v>55</v>
      </c>
      <c r="T25" s="64" t="s">
        <v>55</v>
      </c>
      <c r="U25" s="64"/>
      <c r="V25" s="65" t="s">
        <v>55</v>
      </c>
      <c r="W25" s="77">
        <v>3</v>
      </c>
      <c r="X25" s="77">
        <v>0</v>
      </c>
    </row>
    <row r="26" spans="2:28" s="128" customFormat="1" x14ac:dyDescent="0.25">
      <c r="B26" s="262"/>
      <c r="C26" s="263"/>
      <c r="D26" s="138" t="s">
        <v>117</v>
      </c>
      <c r="E26" s="20"/>
      <c r="F26" s="20"/>
      <c r="G26" s="20"/>
      <c r="H26" s="20"/>
      <c r="I26" s="20"/>
      <c r="J26" s="20" t="s">
        <v>55</v>
      </c>
      <c r="K26" s="20" t="s">
        <v>55</v>
      </c>
      <c r="L26" s="20"/>
      <c r="M26" s="20"/>
      <c r="N26" s="20"/>
      <c r="O26" s="20"/>
      <c r="P26" s="20"/>
      <c r="Q26" s="20"/>
      <c r="R26" s="66"/>
      <c r="S26" s="66"/>
      <c r="T26" s="66"/>
      <c r="U26" s="66" t="s">
        <v>55</v>
      </c>
      <c r="V26" s="67"/>
      <c r="W26" s="77">
        <v>3</v>
      </c>
      <c r="X26" s="77">
        <v>2</v>
      </c>
    </row>
    <row r="27" spans="2:28" s="128" customFormat="1" ht="15.75" thickBot="1" x14ac:dyDescent="0.3">
      <c r="B27" s="262"/>
      <c r="C27" s="263"/>
      <c r="D27" s="139" t="s">
        <v>120</v>
      </c>
      <c r="E27" s="50" t="s">
        <v>55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72"/>
      <c r="S27" s="72"/>
      <c r="T27" s="72"/>
      <c r="U27" s="72" t="s">
        <v>55</v>
      </c>
      <c r="V27" s="73"/>
      <c r="W27" s="77">
        <v>2</v>
      </c>
      <c r="X27" s="77">
        <v>1</v>
      </c>
    </row>
    <row r="28" spans="2:28" s="128" customFormat="1" x14ac:dyDescent="0.25">
      <c r="B28" s="270" t="s">
        <v>113</v>
      </c>
      <c r="C28" s="273" t="s">
        <v>111</v>
      </c>
      <c r="D28" s="140" t="s">
        <v>121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70"/>
      <c r="S28" s="70"/>
      <c r="T28" s="70"/>
      <c r="U28" s="70" t="s">
        <v>55</v>
      </c>
      <c r="V28" s="71"/>
      <c r="W28" s="77">
        <v>1</v>
      </c>
      <c r="X28" s="77">
        <v>0</v>
      </c>
    </row>
    <row r="29" spans="2:28" s="128" customFormat="1" ht="24" x14ac:dyDescent="0.25">
      <c r="B29" s="271"/>
      <c r="C29" s="274"/>
      <c r="D29" s="138" t="s">
        <v>130</v>
      </c>
      <c r="E29" s="20"/>
      <c r="F29" s="20" t="s">
        <v>55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66"/>
      <c r="S29" s="66"/>
      <c r="T29" s="66"/>
      <c r="U29" s="66" t="s">
        <v>55</v>
      </c>
      <c r="V29" s="67"/>
      <c r="W29" s="77">
        <v>2</v>
      </c>
      <c r="X29" s="77">
        <v>1</v>
      </c>
    </row>
    <row r="30" spans="2:28" s="128" customFormat="1" ht="24" x14ac:dyDescent="0.25">
      <c r="B30" s="271"/>
      <c r="C30" s="274"/>
      <c r="D30" s="138" t="s">
        <v>122</v>
      </c>
      <c r="E30" s="20"/>
      <c r="F30" s="20"/>
      <c r="G30" s="20"/>
      <c r="H30" s="20"/>
      <c r="I30" s="20"/>
      <c r="J30" s="20"/>
      <c r="K30" s="20"/>
      <c r="L30" s="20"/>
      <c r="M30" s="20" t="s">
        <v>55</v>
      </c>
      <c r="N30" s="20" t="s">
        <v>55</v>
      </c>
      <c r="O30" s="20" t="s">
        <v>55</v>
      </c>
      <c r="P30" s="20"/>
      <c r="Q30" s="20"/>
      <c r="R30" s="66"/>
      <c r="S30" s="66"/>
      <c r="T30" s="66"/>
      <c r="U30" s="66" t="s">
        <v>55</v>
      </c>
      <c r="V30" s="67"/>
      <c r="W30" s="77">
        <v>4</v>
      </c>
      <c r="X30" s="77">
        <v>3</v>
      </c>
    </row>
    <row r="31" spans="2:28" s="128" customFormat="1" ht="24.75" thickBot="1" x14ac:dyDescent="0.3">
      <c r="B31" s="272"/>
      <c r="C31" s="275"/>
      <c r="D31" s="141" t="s">
        <v>185</v>
      </c>
      <c r="E31" s="68" t="s">
        <v>55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68" t="s">
        <v>55</v>
      </c>
      <c r="S31" s="68"/>
      <c r="T31" s="68"/>
      <c r="U31" s="68" t="s">
        <v>55</v>
      </c>
      <c r="V31" s="69"/>
      <c r="W31" s="77">
        <v>3</v>
      </c>
      <c r="X31" s="77">
        <v>1</v>
      </c>
    </row>
    <row r="32" spans="2:28" ht="30" customHeight="1" x14ac:dyDescent="0.25">
      <c r="B32" s="132"/>
      <c r="C32" s="18"/>
      <c r="D32" s="76">
        <v>27</v>
      </c>
      <c r="E32" s="115">
        <v>4</v>
      </c>
      <c r="F32" s="115">
        <v>12</v>
      </c>
      <c r="G32" s="115">
        <v>2</v>
      </c>
      <c r="H32" s="115">
        <v>2</v>
      </c>
      <c r="I32" s="115">
        <v>2</v>
      </c>
      <c r="J32" s="115">
        <v>3</v>
      </c>
      <c r="K32" s="115">
        <v>5</v>
      </c>
      <c r="L32" s="115">
        <v>4</v>
      </c>
      <c r="M32" s="115">
        <v>5</v>
      </c>
      <c r="N32" s="115">
        <v>7</v>
      </c>
      <c r="O32" s="115">
        <v>3</v>
      </c>
      <c r="P32" s="115">
        <v>2</v>
      </c>
      <c r="Q32" s="115">
        <v>3</v>
      </c>
      <c r="R32" s="115">
        <v>7</v>
      </c>
      <c r="S32" s="115">
        <v>2</v>
      </c>
      <c r="T32" s="115">
        <v>2</v>
      </c>
      <c r="U32" s="115">
        <v>26</v>
      </c>
      <c r="V32" s="115">
        <v>2</v>
      </c>
      <c r="W32" s="77"/>
      <c r="X32" s="77"/>
    </row>
    <row r="33" spans="2:24" ht="30" customHeight="1" x14ac:dyDescent="0.25">
      <c r="B33" s="132"/>
      <c r="C33" s="18"/>
      <c r="D33" s="130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9"/>
      <c r="X33" s="19"/>
    </row>
    <row r="34" spans="2:24" ht="30" customHeight="1" x14ac:dyDescent="0.25">
      <c r="B34" s="132"/>
      <c r="C34" s="18"/>
      <c r="D34" s="130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9"/>
      <c r="X34" s="19"/>
    </row>
    <row r="35" spans="2:24" ht="30" customHeight="1" x14ac:dyDescent="0.25">
      <c r="B35" s="132"/>
      <c r="C35" s="18"/>
      <c r="D35" s="130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9"/>
      <c r="X35" s="19"/>
    </row>
    <row r="36" spans="2:24" ht="30" customHeight="1" x14ac:dyDescent="0.25">
      <c r="B36" s="132"/>
      <c r="C36" s="18"/>
      <c r="D36" s="130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9"/>
      <c r="X36" s="19"/>
    </row>
    <row r="37" spans="2:24" ht="30" customHeight="1" x14ac:dyDescent="0.25">
      <c r="B37" s="132"/>
      <c r="C37" s="18"/>
      <c r="D37" s="130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9"/>
      <c r="X37" s="19"/>
    </row>
    <row r="38" spans="2:24" ht="30" customHeight="1" x14ac:dyDescent="0.25">
      <c r="D38" s="130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9"/>
      <c r="X38" s="19"/>
    </row>
    <row r="39" spans="2:24" ht="30" customHeight="1" x14ac:dyDescent="0.25">
      <c r="D39" s="130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9"/>
      <c r="X39" s="19"/>
    </row>
    <row r="40" spans="2:24" ht="30" customHeight="1" x14ac:dyDescent="0.25">
      <c r="D40" s="130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9"/>
      <c r="X40" s="19"/>
    </row>
    <row r="41" spans="2:24" ht="30" customHeight="1" x14ac:dyDescent="0.25">
      <c r="D41" s="130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9"/>
      <c r="X41" s="19"/>
    </row>
    <row r="42" spans="2:24" ht="30" customHeight="1" x14ac:dyDescent="0.25">
      <c r="D42" s="130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9"/>
      <c r="X42" s="19"/>
    </row>
    <row r="43" spans="2:24" ht="30" customHeight="1" x14ac:dyDescent="0.25">
      <c r="D43" s="130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9"/>
      <c r="X43" s="19"/>
    </row>
    <row r="44" spans="2:24" ht="30" customHeight="1" x14ac:dyDescent="0.25">
      <c r="D44" s="130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9"/>
      <c r="X44" s="19"/>
    </row>
    <row r="45" spans="2:24" ht="30" customHeight="1" x14ac:dyDescent="0.25">
      <c r="D45" s="130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9"/>
      <c r="X45" s="19"/>
    </row>
    <row r="46" spans="2:24" ht="30" customHeight="1" x14ac:dyDescent="0.25">
      <c r="D46" s="130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9"/>
      <c r="X46" s="19"/>
    </row>
    <row r="47" spans="2:24" ht="30" customHeight="1" x14ac:dyDescent="0.25">
      <c r="D47" s="130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9"/>
      <c r="X47" s="19"/>
    </row>
    <row r="48" spans="2:24" ht="30" customHeight="1" x14ac:dyDescent="0.25">
      <c r="D48" s="130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9"/>
      <c r="X48" s="19"/>
    </row>
    <row r="49" spans="4:24" ht="30" customHeight="1" x14ac:dyDescent="0.25">
      <c r="D49" s="130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9"/>
      <c r="X49" s="19"/>
    </row>
    <row r="50" spans="4:24" ht="30" customHeight="1" x14ac:dyDescent="0.25">
      <c r="D50" s="130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9"/>
      <c r="X50" s="19"/>
    </row>
    <row r="51" spans="4:24" ht="30" customHeight="1" x14ac:dyDescent="0.25">
      <c r="D51" s="130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9"/>
      <c r="X51" s="19"/>
    </row>
    <row r="52" spans="4:24" ht="30" customHeight="1" x14ac:dyDescent="0.25">
      <c r="D52" s="130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9"/>
      <c r="X52" s="19"/>
    </row>
    <row r="53" spans="4:24" ht="30" customHeight="1" x14ac:dyDescent="0.25">
      <c r="D53" s="130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9"/>
      <c r="X53" s="19"/>
    </row>
    <row r="54" spans="4:24" ht="30" customHeight="1" x14ac:dyDescent="0.25">
      <c r="W54" s="19"/>
      <c r="X54" s="19"/>
    </row>
    <row r="55" spans="4:24" ht="30" customHeight="1" x14ac:dyDescent="0.25">
      <c r="W55" s="19"/>
      <c r="X55" s="19"/>
    </row>
  </sheetData>
  <mergeCells count="21">
    <mergeCell ref="B25:B27"/>
    <mergeCell ref="C25:C27"/>
    <mergeCell ref="C9:C24"/>
    <mergeCell ref="B9:B24"/>
    <mergeCell ref="B28:B31"/>
    <mergeCell ref="C28:C31"/>
    <mergeCell ref="B3:B4"/>
    <mergeCell ref="B2:V2"/>
    <mergeCell ref="B5:B8"/>
    <mergeCell ref="L3:O3"/>
    <mergeCell ref="C5:C8"/>
    <mergeCell ref="E3:I3"/>
    <mergeCell ref="J3:K3"/>
    <mergeCell ref="P3:Q3"/>
    <mergeCell ref="R3:V3"/>
    <mergeCell ref="C3:C4"/>
    <mergeCell ref="Z8:AB8"/>
    <mergeCell ref="Z10:Z11"/>
    <mergeCell ref="AA10:AA11"/>
    <mergeCell ref="AB10:AB11"/>
    <mergeCell ref="Z14:AB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6"/>
  <sheetViews>
    <sheetView topLeftCell="E25" zoomScaleNormal="100" workbookViewId="0">
      <selection activeCell="K38" sqref="K38:K43"/>
    </sheetView>
  </sheetViews>
  <sheetFormatPr baseColWidth="10" defaultRowHeight="12" x14ac:dyDescent="0.2"/>
  <cols>
    <col min="1" max="1" width="6" customWidth="1"/>
    <col min="2" max="2" width="25" customWidth="1"/>
    <col min="3" max="3" width="26.1640625" customWidth="1"/>
    <col min="4" max="4" width="44.1640625" customWidth="1"/>
    <col min="5" max="5" width="4.83203125" customWidth="1"/>
    <col min="6" max="6" width="26.83203125" customWidth="1"/>
    <col min="7" max="7" width="5.5" style="89" customWidth="1"/>
    <col min="8" max="9" width="2.5" style="100" customWidth="1"/>
    <col min="10" max="10" width="11.5" customWidth="1"/>
    <col min="11" max="11" width="26.6640625" customWidth="1"/>
    <col min="12" max="12" width="45.6640625" customWidth="1"/>
    <col min="13" max="13" width="12.83203125" customWidth="1"/>
    <col min="14" max="14" width="13" style="175" customWidth="1"/>
    <col min="15" max="15" width="7.6640625" customWidth="1"/>
    <col min="17" max="17" width="40" customWidth="1"/>
    <col min="18" max="18" width="21" style="100" customWidth="1"/>
    <col min="19" max="19" width="12" style="100"/>
  </cols>
  <sheetData>
    <row r="1" spans="2:19" ht="12.75" thickBot="1" x14ac:dyDescent="0.25"/>
    <row r="2" spans="2:19" ht="24.75" customHeight="1" thickBot="1" x14ac:dyDescent="0.25">
      <c r="B2" s="310" t="s">
        <v>137</v>
      </c>
      <c r="C2" s="311"/>
      <c r="D2" s="311"/>
      <c r="E2" s="311"/>
      <c r="F2" s="311"/>
      <c r="G2" s="312"/>
      <c r="J2" s="321" t="s">
        <v>106</v>
      </c>
      <c r="K2" s="322"/>
      <c r="L2" s="322"/>
      <c r="M2" s="322"/>
      <c r="N2" s="323"/>
      <c r="P2" s="1"/>
    </row>
    <row r="3" spans="2:19" ht="29.25" customHeight="1" thickBot="1" x14ac:dyDescent="0.25">
      <c r="B3" s="84" t="s">
        <v>136</v>
      </c>
      <c r="C3" s="84" t="s">
        <v>80</v>
      </c>
      <c r="D3" s="85" t="s">
        <v>82</v>
      </c>
      <c r="E3" s="143" t="s">
        <v>81</v>
      </c>
      <c r="F3" s="317" t="s">
        <v>171</v>
      </c>
      <c r="G3" s="318"/>
      <c r="J3" s="38" t="s">
        <v>100</v>
      </c>
      <c r="K3" s="39" t="s">
        <v>80</v>
      </c>
      <c r="L3" s="39" t="s">
        <v>82</v>
      </c>
      <c r="M3" s="40" t="s">
        <v>101</v>
      </c>
      <c r="N3" s="150" t="s">
        <v>167</v>
      </c>
      <c r="P3" s="37" t="s">
        <v>100</v>
      </c>
      <c r="Q3" s="182" t="s">
        <v>193</v>
      </c>
      <c r="R3" s="184" t="s">
        <v>167</v>
      </c>
      <c r="S3" s="183" t="s">
        <v>196</v>
      </c>
    </row>
    <row r="4" spans="2:19" s="83" customFormat="1" ht="12.75" customHeight="1" x14ac:dyDescent="0.2">
      <c r="B4" s="313" t="s">
        <v>140</v>
      </c>
      <c r="C4" s="315" t="s">
        <v>139</v>
      </c>
      <c r="D4" s="97" t="s">
        <v>110</v>
      </c>
      <c r="E4" s="27" t="s">
        <v>11</v>
      </c>
      <c r="F4" s="27" t="s">
        <v>165</v>
      </c>
      <c r="G4" s="144">
        <v>45</v>
      </c>
      <c r="H4" s="101"/>
      <c r="I4" s="101"/>
      <c r="J4" s="282" t="s">
        <v>51</v>
      </c>
      <c r="K4" s="301" t="s">
        <v>210</v>
      </c>
      <c r="L4" s="148" t="s">
        <v>110</v>
      </c>
      <c r="M4" s="194">
        <v>45</v>
      </c>
      <c r="N4" s="176" t="s">
        <v>111</v>
      </c>
      <c r="P4" s="336" t="s">
        <v>102</v>
      </c>
      <c r="Q4" s="164" t="s">
        <v>214</v>
      </c>
      <c r="R4" s="191" t="s">
        <v>111</v>
      </c>
      <c r="S4" s="339" t="s">
        <v>197</v>
      </c>
    </row>
    <row r="5" spans="2:19" s="83" customFormat="1" ht="12.75" customHeight="1" x14ac:dyDescent="0.2">
      <c r="B5" s="314"/>
      <c r="C5" s="316"/>
      <c r="D5" s="96" t="s">
        <v>112</v>
      </c>
      <c r="E5" s="88" t="s">
        <v>11</v>
      </c>
      <c r="F5" s="88" t="s">
        <v>165</v>
      </c>
      <c r="G5" s="142">
        <v>45</v>
      </c>
      <c r="H5" s="101"/>
      <c r="I5" s="101"/>
      <c r="J5" s="283"/>
      <c r="K5" s="302"/>
      <c r="L5" s="51" t="s">
        <v>112</v>
      </c>
      <c r="M5" s="192">
        <v>45</v>
      </c>
      <c r="N5" s="161" t="s">
        <v>111</v>
      </c>
      <c r="P5" s="337"/>
      <c r="Q5" s="296" t="s">
        <v>215</v>
      </c>
      <c r="R5" s="334" t="s">
        <v>198</v>
      </c>
      <c r="S5" s="340"/>
    </row>
    <row r="6" spans="2:19" s="83" customFormat="1" ht="12.75" customHeight="1" x14ac:dyDescent="0.2">
      <c r="B6" s="314"/>
      <c r="C6" s="316"/>
      <c r="D6" s="96" t="s">
        <v>138</v>
      </c>
      <c r="E6" s="88" t="s">
        <v>11</v>
      </c>
      <c r="F6" s="88" t="s">
        <v>93</v>
      </c>
      <c r="G6" s="142">
        <v>26</v>
      </c>
      <c r="H6" s="101"/>
      <c r="I6" s="101"/>
      <c r="J6" s="283"/>
      <c r="K6" s="302"/>
      <c r="L6" s="51" t="s">
        <v>138</v>
      </c>
      <c r="M6" s="193">
        <v>26</v>
      </c>
      <c r="N6" s="161" t="s">
        <v>111</v>
      </c>
      <c r="P6" s="337"/>
      <c r="Q6" s="297"/>
      <c r="R6" s="335"/>
      <c r="S6" s="340"/>
    </row>
    <row r="7" spans="2:19" s="83" customFormat="1" ht="12.75" customHeight="1" thickBot="1" x14ac:dyDescent="0.25">
      <c r="B7" s="314"/>
      <c r="C7" s="316"/>
      <c r="D7" s="103" t="s">
        <v>118</v>
      </c>
      <c r="E7" s="104" t="s">
        <v>7</v>
      </c>
      <c r="F7" s="180" t="s">
        <v>166</v>
      </c>
      <c r="G7" s="142">
        <v>23</v>
      </c>
      <c r="H7" s="101"/>
      <c r="I7" s="101"/>
      <c r="J7" s="283"/>
      <c r="K7" s="303"/>
      <c r="L7" s="151" t="s">
        <v>118</v>
      </c>
      <c r="M7" s="195">
        <v>23</v>
      </c>
      <c r="N7" s="196" t="s">
        <v>111</v>
      </c>
      <c r="P7" s="337"/>
      <c r="Q7" s="298" t="s">
        <v>150</v>
      </c>
      <c r="R7" s="185" t="s">
        <v>111</v>
      </c>
      <c r="S7" s="340"/>
    </row>
    <row r="8" spans="2:19" ht="13.5" customHeight="1" thickBot="1" x14ac:dyDescent="0.25">
      <c r="B8" s="276" t="s">
        <v>89</v>
      </c>
      <c r="C8" s="280" t="s">
        <v>141</v>
      </c>
      <c r="D8" s="105" t="s">
        <v>63</v>
      </c>
      <c r="E8" s="27" t="s">
        <v>11</v>
      </c>
      <c r="F8" s="27" t="s">
        <v>94</v>
      </c>
      <c r="G8" s="92">
        <f xml:space="preserve"> ((2*1)+(2*1)+8+4+1+1+1+1)</f>
        <v>20</v>
      </c>
      <c r="J8" s="283"/>
      <c r="K8" s="285" t="s">
        <v>211</v>
      </c>
      <c r="L8" s="34" t="s">
        <v>63</v>
      </c>
      <c r="M8" s="198">
        <f xml:space="preserve"> ((2*1)+(2*1)+8+4+1+1+1+1)</f>
        <v>20</v>
      </c>
      <c r="N8" s="167" t="s">
        <v>146</v>
      </c>
      <c r="P8" s="338"/>
      <c r="Q8" s="299"/>
      <c r="R8" s="186" t="s">
        <v>199</v>
      </c>
      <c r="S8" s="340"/>
    </row>
    <row r="9" spans="2:19" ht="14.25" customHeight="1" x14ac:dyDescent="0.2">
      <c r="B9" s="277"/>
      <c r="C9" s="281"/>
      <c r="D9" s="106" t="s">
        <v>64</v>
      </c>
      <c r="E9" s="104" t="s">
        <v>11</v>
      </c>
      <c r="F9" s="104" t="s">
        <v>94</v>
      </c>
      <c r="G9" s="90">
        <f xml:space="preserve"> ((2*1)+(2*1)+8+4+1+1+1+1)</f>
        <v>20</v>
      </c>
      <c r="J9" s="283"/>
      <c r="K9" s="292"/>
      <c r="L9" s="159" t="s">
        <v>64</v>
      </c>
      <c r="M9" s="197">
        <f xml:space="preserve"> ((2*1)+(2*1)+8+4+1+1+1+1)</f>
        <v>20</v>
      </c>
      <c r="N9" s="177" t="s">
        <v>146</v>
      </c>
      <c r="P9" s="336" t="s">
        <v>50</v>
      </c>
      <c r="Q9" s="34" t="s">
        <v>202</v>
      </c>
      <c r="R9" s="187" t="s">
        <v>199</v>
      </c>
      <c r="S9" s="340"/>
    </row>
    <row r="10" spans="2:19" ht="14.25" customHeight="1" thickBot="1" x14ac:dyDescent="0.25">
      <c r="B10" s="277"/>
      <c r="C10" s="281"/>
      <c r="D10" s="106" t="s">
        <v>153</v>
      </c>
      <c r="E10" s="104" t="s">
        <v>11</v>
      </c>
      <c r="F10" s="104" t="s">
        <v>94</v>
      </c>
      <c r="G10" s="90">
        <f xml:space="preserve"> ((2*1)+(2*1)+8+4+1+1+1+1)</f>
        <v>20</v>
      </c>
      <c r="J10" s="283"/>
      <c r="K10" s="292"/>
      <c r="L10" s="159" t="s">
        <v>153</v>
      </c>
      <c r="M10" s="197">
        <f t="shared" ref="M10" si="0" xml:space="preserve"> ((2*1)+(2*1)+8+4+1+1+1+1)</f>
        <v>20</v>
      </c>
      <c r="N10" s="177" t="s">
        <v>146</v>
      </c>
      <c r="P10" s="338"/>
      <c r="Q10" s="30" t="s">
        <v>200</v>
      </c>
      <c r="R10" s="186" t="s">
        <v>111</v>
      </c>
      <c r="S10" s="340"/>
    </row>
    <row r="11" spans="2:19" ht="14.25" customHeight="1" thickBot="1" x14ac:dyDescent="0.25">
      <c r="B11" s="277"/>
      <c r="C11" s="281"/>
      <c r="D11" s="106" t="s">
        <v>65</v>
      </c>
      <c r="E11" s="104" t="s">
        <v>11</v>
      </c>
      <c r="F11" s="104" t="s">
        <v>92</v>
      </c>
      <c r="G11" s="90">
        <f xml:space="preserve"> ((2*4)+(2*1)+8+4+1+1+4+1)</f>
        <v>29</v>
      </c>
      <c r="J11" s="283"/>
      <c r="K11" s="307"/>
      <c r="L11" s="200" t="s">
        <v>65</v>
      </c>
      <c r="M11" s="201">
        <v>29</v>
      </c>
      <c r="N11" s="178" t="s">
        <v>146</v>
      </c>
      <c r="P11" s="336" t="s">
        <v>49</v>
      </c>
      <c r="Q11" s="34" t="s">
        <v>200</v>
      </c>
      <c r="R11" s="188" t="s">
        <v>203</v>
      </c>
      <c r="S11" s="340"/>
    </row>
    <row r="12" spans="2:19" ht="14.25" customHeight="1" x14ac:dyDescent="0.2">
      <c r="B12" s="278" t="s">
        <v>150</v>
      </c>
      <c r="C12" s="300" t="s">
        <v>142</v>
      </c>
      <c r="D12" s="105" t="s">
        <v>65</v>
      </c>
      <c r="E12" s="27" t="s">
        <v>11</v>
      </c>
      <c r="F12" s="27" t="s">
        <v>98</v>
      </c>
      <c r="G12" s="94">
        <f t="shared" ref="G12" si="1" xml:space="preserve"> ((2*1)+(2*1)+4+1+4+4+1+4)</f>
        <v>22</v>
      </c>
      <c r="J12" s="283"/>
      <c r="K12" s="293" t="s">
        <v>209</v>
      </c>
      <c r="L12" s="34" t="s">
        <v>65</v>
      </c>
      <c r="M12" s="198">
        <v>22</v>
      </c>
      <c r="N12" s="167" t="s">
        <v>146</v>
      </c>
      <c r="P12" s="337"/>
      <c r="Q12" s="159" t="s">
        <v>201</v>
      </c>
      <c r="R12" s="189" t="s">
        <v>203</v>
      </c>
      <c r="S12" s="340"/>
    </row>
    <row r="13" spans="2:19" ht="14.25" customHeight="1" thickBot="1" x14ac:dyDescent="0.25">
      <c r="B13" s="279"/>
      <c r="C13" s="295"/>
      <c r="D13" s="103" t="s">
        <v>58</v>
      </c>
      <c r="E13" s="104" t="s">
        <v>11</v>
      </c>
      <c r="F13" s="104" t="s">
        <v>94</v>
      </c>
      <c r="G13" s="90">
        <f xml:space="preserve"> ((2*1)+(2*1)+8+4+1+1+1+1)</f>
        <v>20</v>
      </c>
      <c r="J13" s="283"/>
      <c r="K13" s="324"/>
      <c r="L13" s="174" t="s">
        <v>58</v>
      </c>
      <c r="M13" s="197">
        <f xml:space="preserve"> ((2*1)+(2*1)+8+4+1+1+1+1)</f>
        <v>20</v>
      </c>
      <c r="N13" s="177" t="s">
        <v>146</v>
      </c>
      <c r="P13" s="338"/>
      <c r="Q13" s="30" t="s">
        <v>204</v>
      </c>
      <c r="R13" s="190" t="s">
        <v>203</v>
      </c>
      <c r="S13" s="341"/>
    </row>
    <row r="14" spans="2:19" ht="14.25" customHeight="1" x14ac:dyDescent="0.2">
      <c r="B14" s="279"/>
      <c r="C14" s="295"/>
      <c r="D14" s="103" t="s">
        <v>83</v>
      </c>
      <c r="E14" s="104" t="s">
        <v>11</v>
      </c>
      <c r="F14" s="104" t="s">
        <v>94</v>
      </c>
      <c r="G14" s="90">
        <f xml:space="preserve"> ((2*1)+(2*1)+8+4+1+1+1+1)</f>
        <v>20</v>
      </c>
      <c r="J14" s="283"/>
      <c r="K14" s="324"/>
      <c r="L14" s="174" t="s">
        <v>83</v>
      </c>
      <c r="M14" s="197">
        <f xml:space="preserve"> ((2*1)+(2*1)+8+4+1+1+1+1)</f>
        <v>20</v>
      </c>
      <c r="N14" s="177" t="s">
        <v>146</v>
      </c>
      <c r="R14"/>
      <c r="S14"/>
    </row>
    <row r="15" spans="2:19" ht="14.25" customHeight="1" x14ac:dyDescent="0.2">
      <c r="B15" s="279"/>
      <c r="C15" s="295"/>
      <c r="D15" s="103" t="s">
        <v>129</v>
      </c>
      <c r="E15" s="104" t="s">
        <v>11</v>
      </c>
      <c r="F15" s="104" t="s">
        <v>94</v>
      </c>
      <c r="G15" s="90">
        <f xml:space="preserve"> ((2*1)+(2*1)+8+4+1+1+1+1)</f>
        <v>20</v>
      </c>
      <c r="J15" s="283"/>
      <c r="K15" s="324"/>
      <c r="L15" s="174" t="s">
        <v>129</v>
      </c>
      <c r="M15" s="197">
        <f xml:space="preserve"> ((2*1)+(2*1)+8+4+1+1+1+1)</f>
        <v>20</v>
      </c>
      <c r="N15" s="177" t="s">
        <v>146</v>
      </c>
      <c r="R15"/>
      <c r="S15"/>
    </row>
    <row r="16" spans="2:19" ht="14.25" customHeight="1" x14ac:dyDescent="0.2">
      <c r="B16" s="279"/>
      <c r="C16" s="295"/>
      <c r="D16" s="103" t="s">
        <v>85</v>
      </c>
      <c r="E16" s="104" t="s">
        <v>11</v>
      </c>
      <c r="F16" s="104" t="s">
        <v>94</v>
      </c>
      <c r="G16" s="90">
        <f t="shared" ref="G16:G19" si="2" xml:space="preserve"> ((2*1)+(2*1)+8+4+1+1+1+1)</f>
        <v>20</v>
      </c>
      <c r="J16" s="283"/>
      <c r="K16" s="324"/>
      <c r="L16" s="174" t="s">
        <v>85</v>
      </c>
      <c r="M16" s="197">
        <f t="shared" ref="M16:M19" si="3" xml:space="preserve"> ((2*1)+(2*1)+8+4+1+1+1+1)</f>
        <v>20</v>
      </c>
      <c r="N16" s="177" t="s">
        <v>146</v>
      </c>
      <c r="R16"/>
      <c r="S16"/>
    </row>
    <row r="17" spans="2:18" ht="14.25" customHeight="1" x14ac:dyDescent="0.2">
      <c r="B17" s="279"/>
      <c r="C17" s="295"/>
      <c r="D17" s="103" t="s">
        <v>70</v>
      </c>
      <c r="E17" s="104" t="s">
        <v>11</v>
      </c>
      <c r="F17" s="104" t="s">
        <v>94</v>
      </c>
      <c r="G17" s="90">
        <f t="shared" si="2"/>
        <v>20</v>
      </c>
      <c r="J17" s="283"/>
      <c r="K17" s="324"/>
      <c r="L17" s="174" t="s">
        <v>70</v>
      </c>
      <c r="M17" s="197">
        <f t="shared" si="3"/>
        <v>20</v>
      </c>
      <c r="N17" s="177" t="s">
        <v>146</v>
      </c>
      <c r="P17" s="1"/>
      <c r="Q17" s="36"/>
      <c r="R17" s="179"/>
    </row>
    <row r="18" spans="2:18" ht="14.25" customHeight="1" x14ac:dyDescent="0.2">
      <c r="B18" s="279"/>
      <c r="C18" s="295"/>
      <c r="D18" s="103" t="s">
        <v>67</v>
      </c>
      <c r="E18" s="104" t="s">
        <v>11</v>
      </c>
      <c r="F18" s="104" t="s">
        <v>94</v>
      </c>
      <c r="G18" s="90">
        <f t="shared" si="2"/>
        <v>20</v>
      </c>
      <c r="J18" s="283"/>
      <c r="K18" s="324"/>
      <c r="L18" s="174" t="s">
        <v>67</v>
      </c>
      <c r="M18" s="197">
        <f t="shared" si="3"/>
        <v>20</v>
      </c>
      <c r="N18" s="177" t="s">
        <v>146</v>
      </c>
      <c r="P18" s="1"/>
      <c r="Q18" s="36"/>
      <c r="R18" s="179"/>
    </row>
    <row r="19" spans="2:18" ht="14.25" customHeight="1" x14ac:dyDescent="0.2">
      <c r="B19" s="279"/>
      <c r="C19" s="295"/>
      <c r="D19" s="103" t="s">
        <v>71</v>
      </c>
      <c r="E19" s="104" t="s">
        <v>11</v>
      </c>
      <c r="F19" s="104" t="s">
        <v>94</v>
      </c>
      <c r="G19" s="90">
        <f t="shared" si="2"/>
        <v>20</v>
      </c>
      <c r="J19" s="283"/>
      <c r="K19" s="324"/>
      <c r="L19" s="174" t="s">
        <v>71</v>
      </c>
      <c r="M19" s="197">
        <f t="shared" si="3"/>
        <v>20</v>
      </c>
      <c r="N19" s="177" t="s">
        <v>146</v>
      </c>
      <c r="P19" s="1"/>
      <c r="Q19" s="36"/>
      <c r="R19" s="179"/>
    </row>
    <row r="20" spans="2:18" ht="14.25" customHeight="1" x14ac:dyDescent="0.2">
      <c r="B20" s="279"/>
      <c r="C20" s="295"/>
      <c r="D20" s="106" t="s">
        <v>164</v>
      </c>
      <c r="E20" s="104" t="s">
        <v>11</v>
      </c>
      <c r="F20" s="104" t="s">
        <v>98</v>
      </c>
      <c r="G20" s="95">
        <f t="shared" ref="G20:G21" si="4" xml:space="preserve"> ((2*1)+(2*1)+4+1+4+4+1+4)</f>
        <v>22</v>
      </c>
      <c r="J20" s="283"/>
      <c r="K20" s="324"/>
      <c r="L20" s="99" t="s">
        <v>164</v>
      </c>
      <c r="M20" s="197">
        <v>22</v>
      </c>
      <c r="N20" s="177" t="s">
        <v>146</v>
      </c>
      <c r="P20" s="1"/>
      <c r="Q20" s="1"/>
      <c r="R20" s="179"/>
    </row>
    <row r="21" spans="2:18" ht="14.25" customHeight="1" x14ac:dyDescent="0.2">
      <c r="B21" s="279"/>
      <c r="C21" s="295"/>
      <c r="D21" s="103" t="s">
        <v>169</v>
      </c>
      <c r="E21" s="104" t="s">
        <v>11</v>
      </c>
      <c r="F21" s="104" t="s">
        <v>98</v>
      </c>
      <c r="G21" s="95">
        <f t="shared" si="4"/>
        <v>22</v>
      </c>
      <c r="J21" s="283"/>
      <c r="K21" s="324"/>
      <c r="L21" s="51" t="s">
        <v>169</v>
      </c>
      <c r="M21" s="197">
        <v>22</v>
      </c>
      <c r="N21" s="177" t="s">
        <v>146</v>
      </c>
      <c r="P21" s="1"/>
      <c r="Q21" s="1"/>
      <c r="R21" s="179"/>
    </row>
    <row r="22" spans="2:18" ht="14.25" customHeight="1" thickBot="1" x14ac:dyDescent="0.25">
      <c r="B22" s="319"/>
      <c r="C22" s="320"/>
      <c r="D22" s="98" t="s">
        <v>145</v>
      </c>
      <c r="E22" s="145" t="s">
        <v>11</v>
      </c>
      <c r="F22" s="145" t="s">
        <v>97</v>
      </c>
      <c r="G22" s="91">
        <f xml:space="preserve"> ((2*1)+(2*8)+8+4+1+8+1+4)</f>
        <v>44</v>
      </c>
      <c r="J22" s="283"/>
      <c r="K22" s="325"/>
      <c r="L22" s="151" t="s">
        <v>145</v>
      </c>
      <c r="M22" s="202">
        <f xml:space="preserve"> ((2*1)+(2*8)+8+4+1+8+1+4)</f>
        <v>44</v>
      </c>
      <c r="N22" s="178" t="s">
        <v>111</v>
      </c>
      <c r="P22" s="1"/>
      <c r="Q22" s="1"/>
      <c r="R22" s="179"/>
    </row>
    <row r="23" spans="2:18" ht="14.25" customHeight="1" x14ac:dyDescent="0.2">
      <c r="B23" s="279" t="s">
        <v>143</v>
      </c>
      <c r="C23" s="295" t="s">
        <v>144</v>
      </c>
      <c r="D23" s="106" t="s">
        <v>63</v>
      </c>
      <c r="E23" s="104" t="s">
        <v>11</v>
      </c>
      <c r="F23" s="104" t="s">
        <v>94</v>
      </c>
      <c r="G23" s="90">
        <f xml:space="preserve"> ((2*1)+(2*1)+8+4+1+1+1+1)</f>
        <v>20</v>
      </c>
      <c r="J23" s="283"/>
      <c r="K23" s="293" t="s">
        <v>144</v>
      </c>
      <c r="L23" s="108" t="s">
        <v>63</v>
      </c>
      <c r="M23" s="198">
        <f xml:space="preserve"> ((2*1)+(2*1)+8+4+1+1+1+1)</f>
        <v>20</v>
      </c>
      <c r="N23" s="167" t="s">
        <v>146</v>
      </c>
      <c r="Q23" s="1"/>
      <c r="R23" s="179"/>
    </row>
    <row r="24" spans="2:18" ht="14.25" customHeight="1" thickBot="1" x14ac:dyDescent="0.25">
      <c r="B24" s="279"/>
      <c r="C24" s="295"/>
      <c r="D24" s="86" t="s">
        <v>64</v>
      </c>
      <c r="E24" s="88" t="s">
        <v>11</v>
      </c>
      <c r="F24" s="88" t="s">
        <v>94</v>
      </c>
      <c r="G24" s="90">
        <f xml:space="preserve"> ((2*1)+(2*1)+8+4+1+1+1+1)</f>
        <v>20</v>
      </c>
      <c r="J24" s="283"/>
      <c r="K24" s="294"/>
      <c r="L24" s="109" t="s">
        <v>64</v>
      </c>
      <c r="M24" s="203">
        <v>20</v>
      </c>
      <c r="N24" s="168" t="s">
        <v>146</v>
      </c>
      <c r="R24" s="179"/>
    </row>
    <row r="25" spans="2:18" ht="14.25" customHeight="1" x14ac:dyDescent="0.2">
      <c r="B25" s="278" t="s">
        <v>156</v>
      </c>
      <c r="C25" s="300" t="s">
        <v>53</v>
      </c>
      <c r="D25" s="87" t="s">
        <v>153</v>
      </c>
      <c r="E25" s="27" t="s">
        <v>11</v>
      </c>
      <c r="F25" s="27" t="s">
        <v>95</v>
      </c>
      <c r="G25" s="92">
        <f xml:space="preserve"> ((2*1) + (2*1)+4+1+4+1+4+1)</f>
        <v>19</v>
      </c>
      <c r="J25" s="283"/>
      <c r="K25" s="304" t="s">
        <v>213</v>
      </c>
      <c r="L25" s="34" t="s">
        <v>154</v>
      </c>
      <c r="M25" s="198">
        <v>19</v>
      </c>
      <c r="N25" s="167" t="s">
        <v>146</v>
      </c>
      <c r="R25" s="179"/>
    </row>
    <row r="26" spans="2:18" ht="14.25" customHeight="1" thickBot="1" x14ac:dyDescent="0.25">
      <c r="B26" s="279"/>
      <c r="C26" s="295"/>
      <c r="D26" s="96" t="s">
        <v>58</v>
      </c>
      <c r="E26" s="88" t="s">
        <v>11</v>
      </c>
      <c r="F26" s="88" t="s">
        <v>95</v>
      </c>
      <c r="G26" s="90">
        <f xml:space="preserve"> ((2*1) + (2*1)+4+1+4+1+4+1)</f>
        <v>19</v>
      </c>
      <c r="J26" s="284"/>
      <c r="K26" s="306"/>
      <c r="L26" s="181" t="s">
        <v>58</v>
      </c>
      <c r="M26" s="203">
        <v>19</v>
      </c>
      <c r="N26" s="168" t="s">
        <v>146</v>
      </c>
      <c r="R26" s="179"/>
    </row>
    <row r="27" spans="2:18" ht="14.25" customHeight="1" x14ac:dyDescent="0.2">
      <c r="B27" s="276" t="s">
        <v>194</v>
      </c>
      <c r="C27" s="280" t="s">
        <v>86</v>
      </c>
      <c r="D27" s="87" t="s">
        <v>90</v>
      </c>
      <c r="E27" s="27" t="s">
        <v>11</v>
      </c>
      <c r="F27" s="27" t="s">
        <v>95</v>
      </c>
      <c r="G27" s="92">
        <f xml:space="preserve"> ((2*1) + (2*1)+4+1+4+1+4+1)</f>
        <v>19</v>
      </c>
      <c r="J27" s="282" t="s">
        <v>50</v>
      </c>
      <c r="K27" s="289" t="s">
        <v>208</v>
      </c>
      <c r="L27" s="34" t="s">
        <v>90</v>
      </c>
      <c r="M27" s="198">
        <f xml:space="preserve"> ((2*1) + (2*1)+4+1+4+1+4+1)</f>
        <v>19</v>
      </c>
      <c r="N27" s="167" t="s">
        <v>146</v>
      </c>
    </row>
    <row r="28" spans="2:18" ht="14.25" customHeight="1" thickBot="1" x14ac:dyDescent="0.25">
      <c r="B28" s="287"/>
      <c r="C28" s="288"/>
      <c r="D28" s="29" t="s">
        <v>65</v>
      </c>
      <c r="E28" s="28" t="s">
        <v>11</v>
      </c>
      <c r="F28" s="28" t="s">
        <v>93</v>
      </c>
      <c r="G28" s="91">
        <f xml:space="preserve"> ((2*4)+(2*1)+8+4+1+1+1+1)</f>
        <v>26</v>
      </c>
      <c r="J28" s="283"/>
      <c r="K28" s="291"/>
      <c r="L28" s="30" t="s">
        <v>65</v>
      </c>
      <c r="M28" s="199">
        <f xml:space="preserve"> ((2*4)+(2*1)+8+4+1+1+1+1)</f>
        <v>26</v>
      </c>
      <c r="N28" s="168" t="s">
        <v>146</v>
      </c>
    </row>
    <row r="29" spans="2:18" ht="14.25" customHeight="1" x14ac:dyDescent="0.2">
      <c r="B29" s="276" t="s">
        <v>157</v>
      </c>
      <c r="C29" s="280" t="s">
        <v>162</v>
      </c>
      <c r="D29" s="97" t="s">
        <v>110</v>
      </c>
      <c r="E29" s="27" t="s">
        <v>11</v>
      </c>
      <c r="F29" s="27" t="s">
        <v>165</v>
      </c>
      <c r="G29" s="92">
        <v>45</v>
      </c>
      <c r="J29" s="283"/>
      <c r="K29" s="289" t="s">
        <v>207</v>
      </c>
      <c r="L29" s="148" t="s">
        <v>110</v>
      </c>
      <c r="M29" s="204">
        <v>45</v>
      </c>
      <c r="N29" s="167" t="s">
        <v>111</v>
      </c>
    </row>
    <row r="30" spans="2:18" ht="14.25" customHeight="1" x14ac:dyDescent="0.2">
      <c r="B30" s="277"/>
      <c r="C30" s="281"/>
      <c r="D30" s="96" t="s">
        <v>112</v>
      </c>
      <c r="E30" s="88" t="s">
        <v>11</v>
      </c>
      <c r="F30" s="88" t="s">
        <v>165</v>
      </c>
      <c r="G30" s="90">
        <v>45</v>
      </c>
      <c r="J30" s="283"/>
      <c r="K30" s="290"/>
      <c r="L30" s="51" t="s">
        <v>112</v>
      </c>
      <c r="M30" s="146">
        <v>45</v>
      </c>
      <c r="N30" s="177" t="s">
        <v>111</v>
      </c>
    </row>
    <row r="31" spans="2:18" ht="14.25" customHeight="1" x14ac:dyDescent="0.2">
      <c r="B31" s="277"/>
      <c r="C31" s="281"/>
      <c r="D31" s="86" t="s">
        <v>164</v>
      </c>
      <c r="E31" s="88" t="s">
        <v>11</v>
      </c>
      <c r="F31" s="88" t="s">
        <v>98</v>
      </c>
      <c r="G31" s="95">
        <f xml:space="preserve"> ((2*1)+(2*1)+4+1+4+4+1+4)</f>
        <v>22</v>
      </c>
      <c r="J31" s="283"/>
      <c r="K31" s="290"/>
      <c r="L31" s="99" t="s">
        <v>164</v>
      </c>
      <c r="M31" s="147">
        <f xml:space="preserve"> ((2*1)+(2*1)+4+1+4+4+1+4)</f>
        <v>22</v>
      </c>
      <c r="N31" s="177" t="s">
        <v>146</v>
      </c>
    </row>
    <row r="32" spans="2:18" ht="14.25" customHeight="1" x14ac:dyDescent="0.2">
      <c r="B32" s="277"/>
      <c r="C32" s="281"/>
      <c r="D32" s="96" t="s">
        <v>169</v>
      </c>
      <c r="E32" s="88" t="s">
        <v>11</v>
      </c>
      <c r="F32" s="88" t="s">
        <v>98</v>
      </c>
      <c r="G32" s="95">
        <f xml:space="preserve"> ((2*1)+(2*1)+4+1+4+4+1+4)</f>
        <v>22</v>
      </c>
      <c r="J32" s="283"/>
      <c r="K32" s="290"/>
      <c r="L32" s="51" t="s">
        <v>169</v>
      </c>
      <c r="M32" s="147">
        <f xml:space="preserve"> ((2*1)+(2*1)+4+1+4+4+1+4)</f>
        <v>22</v>
      </c>
      <c r="N32" s="177" t="s">
        <v>146</v>
      </c>
    </row>
    <row r="33" spans="2:14" ht="14.25" customHeight="1" thickBot="1" x14ac:dyDescent="0.25">
      <c r="B33" s="277"/>
      <c r="C33" s="281"/>
      <c r="D33" s="86" t="s">
        <v>117</v>
      </c>
      <c r="E33" s="88" t="s">
        <v>11</v>
      </c>
      <c r="F33" s="88" t="s">
        <v>94</v>
      </c>
      <c r="G33" s="90">
        <f xml:space="preserve"> ((2*1)+(2*1)+8+4+1+1+1+1)</f>
        <v>20</v>
      </c>
      <c r="J33" s="284"/>
      <c r="K33" s="291"/>
      <c r="L33" s="109" t="s">
        <v>117</v>
      </c>
      <c r="M33" s="157">
        <v>20</v>
      </c>
      <c r="N33" s="168" t="s">
        <v>111</v>
      </c>
    </row>
    <row r="34" spans="2:14" ht="14.25" customHeight="1" x14ac:dyDescent="0.2">
      <c r="B34" s="276" t="s">
        <v>168</v>
      </c>
      <c r="C34" s="280" t="s">
        <v>162</v>
      </c>
      <c r="D34" s="97" t="s">
        <v>110</v>
      </c>
      <c r="E34" s="27" t="s">
        <v>11</v>
      </c>
      <c r="F34" s="27" t="s">
        <v>165</v>
      </c>
      <c r="G34" s="92">
        <v>45</v>
      </c>
      <c r="J34" s="282" t="s">
        <v>49</v>
      </c>
      <c r="K34" s="289" t="s">
        <v>206</v>
      </c>
      <c r="L34" s="148" t="s">
        <v>110</v>
      </c>
      <c r="M34" s="204">
        <v>45</v>
      </c>
      <c r="N34" s="167" t="s">
        <v>111</v>
      </c>
    </row>
    <row r="35" spans="2:14" ht="14.25" customHeight="1" x14ac:dyDescent="0.2">
      <c r="B35" s="277"/>
      <c r="C35" s="281"/>
      <c r="D35" s="96" t="s">
        <v>112</v>
      </c>
      <c r="E35" s="88" t="s">
        <v>11</v>
      </c>
      <c r="F35" s="88" t="s">
        <v>165</v>
      </c>
      <c r="G35" s="90">
        <v>45</v>
      </c>
      <c r="J35" s="283"/>
      <c r="K35" s="290"/>
      <c r="L35" s="51" t="s">
        <v>112</v>
      </c>
      <c r="M35" s="146">
        <v>45</v>
      </c>
      <c r="N35" s="177" t="s">
        <v>111</v>
      </c>
    </row>
    <row r="36" spans="2:14" ht="14.25" customHeight="1" x14ac:dyDescent="0.2">
      <c r="B36" s="277"/>
      <c r="C36" s="281"/>
      <c r="D36" s="86" t="s">
        <v>164</v>
      </c>
      <c r="E36" s="88" t="s">
        <v>11</v>
      </c>
      <c r="F36" s="88" t="s">
        <v>96</v>
      </c>
      <c r="G36" s="90">
        <f xml:space="preserve"> ((2* 4)+(2*1)+8+4+4+1+1+1)</f>
        <v>29</v>
      </c>
      <c r="J36" s="283"/>
      <c r="K36" s="290"/>
      <c r="L36" s="99" t="s">
        <v>164</v>
      </c>
      <c r="M36" s="153">
        <f>((2* 4)+(2*1)+8+4+4+1+1+1)</f>
        <v>29</v>
      </c>
      <c r="N36" s="177" t="s">
        <v>146</v>
      </c>
    </row>
    <row r="37" spans="2:14" ht="14.25" customHeight="1" thickBot="1" x14ac:dyDescent="0.25">
      <c r="B37" s="287"/>
      <c r="C37" s="288"/>
      <c r="D37" s="98" t="s">
        <v>169</v>
      </c>
      <c r="E37" s="28" t="s">
        <v>11</v>
      </c>
      <c r="F37" s="28" t="s">
        <v>96</v>
      </c>
      <c r="G37" s="91">
        <f>((2* 4)+(2*1)+8+4+4+1+1+1)</f>
        <v>29</v>
      </c>
      <c r="J37" s="283"/>
      <c r="K37" s="291"/>
      <c r="L37" s="107" t="s">
        <v>169</v>
      </c>
      <c r="M37" s="205">
        <v>29</v>
      </c>
      <c r="N37" s="168" t="s">
        <v>146</v>
      </c>
    </row>
    <row r="38" spans="2:14" ht="14.25" customHeight="1" x14ac:dyDescent="0.2">
      <c r="B38" s="276" t="s">
        <v>131</v>
      </c>
      <c r="C38" s="280" t="s">
        <v>191</v>
      </c>
      <c r="D38" s="97" t="s">
        <v>110</v>
      </c>
      <c r="E38" s="27" t="s">
        <v>11</v>
      </c>
      <c r="F38" s="88" t="s">
        <v>172</v>
      </c>
      <c r="G38" s="90">
        <v>52</v>
      </c>
      <c r="J38" s="283"/>
      <c r="K38" s="285" t="s">
        <v>205</v>
      </c>
      <c r="L38" s="148" t="s">
        <v>110</v>
      </c>
      <c r="M38" s="154">
        <v>52</v>
      </c>
      <c r="N38" s="167" t="s">
        <v>111</v>
      </c>
    </row>
    <row r="39" spans="2:14" ht="14.25" customHeight="1" x14ac:dyDescent="0.2">
      <c r="B39" s="277"/>
      <c r="C39" s="281"/>
      <c r="D39" s="96" t="s">
        <v>112</v>
      </c>
      <c r="E39" s="88" t="s">
        <v>11</v>
      </c>
      <c r="F39" s="88" t="s">
        <v>172</v>
      </c>
      <c r="G39" s="90">
        <v>52</v>
      </c>
      <c r="J39" s="283"/>
      <c r="K39" s="292"/>
      <c r="L39" s="51" t="s">
        <v>112</v>
      </c>
      <c r="M39" s="152">
        <v>52</v>
      </c>
      <c r="N39" s="177" t="s">
        <v>111</v>
      </c>
    </row>
    <row r="40" spans="2:14" ht="14.25" customHeight="1" x14ac:dyDescent="0.2">
      <c r="B40" s="277"/>
      <c r="C40" s="281"/>
      <c r="D40" s="96" t="s">
        <v>132</v>
      </c>
      <c r="E40" s="88" t="s">
        <v>11</v>
      </c>
      <c r="F40" s="88" t="s">
        <v>172</v>
      </c>
      <c r="G40" s="90">
        <v>52</v>
      </c>
      <c r="J40" s="283"/>
      <c r="K40" s="292"/>
      <c r="L40" s="51" t="s">
        <v>132</v>
      </c>
      <c r="M40" s="152">
        <v>52</v>
      </c>
      <c r="N40" s="177" t="s">
        <v>111</v>
      </c>
    </row>
    <row r="41" spans="2:14" ht="14.25" customHeight="1" x14ac:dyDescent="0.2">
      <c r="B41" s="277"/>
      <c r="C41" s="281"/>
      <c r="D41" s="96" t="s">
        <v>170</v>
      </c>
      <c r="E41" s="88" t="s">
        <v>11</v>
      </c>
      <c r="F41" s="88" t="s">
        <v>96</v>
      </c>
      <c r="G41" s="90">
        <f xml:space="preserve"> ((2* 4)+(2*1)+8+4+4+1+1+1)</f>
        <v>29</v>
      </c>
      <c r="J41" s="283"/>
      <c r="K41" s="292"/>
      <c r="L41" s="51" t="s">
        <v>170</v>
      </c>
      <c r="M41" s="153">
        <f>((2* 4)+(2*1)+8+4+4+1+1+1)</f>
        <v>29</v>
      </c>
      <c r="N41" s="177" t="s">
        <v>146</v>
      </c>
    </row>
    <row r="42" spans="2:14" ht="14.25" customHeight="1" x14ac:dyDescent="0.2">
      <c r="B42" s="277"/>
      <c r="C42" s="281"/>
      <c r="D42" s="96" t="s">
        <v>160</v>
      </c>
      <c r="E42" s="88" t="s">
        <v>11</v>
      </c>
      <c r="F42" s="88" t="s">
        <v>97</v>
      </c>
      <c r="G42" s="90">
        <f xml:space="preserve"> ((2*1)+(2*8)+8+4+1+8+1+4)</f>
        <v>44</v>
      </c>
      <c r="J42" s="283"/>
      <c r="K42" s="292"/>
      <c r="L42" s="51" t="s">
        <v>160</v>
      </c>
      <c r="M42" s="146">
        <f xml:space="preserve"> ((2*1)+(2*8)+8+4+1+8+1+4)</f>
        <v>44</v>
      </c>
      <c r="N42" s="177" t="s">
        <v>146</v>
      </c>
    </row>
    <row r="43" spans="2:14" ht="14.25" customHeight="1" thickBot="1" x14ac:dyDescent="0.25">
      <c r="B43" s="277"/>
      <c r="C43" s="281"/>
      <c r="D43" s="96" t="s">
        <v>169</v>
      </c>
      <c r="E43" s="88" t="s">
        <v>11</v>
      </c>
      <c r="F43" s="88" t="s">
        <v>96</v>
      </c>
      <c r="G43" s="90">
        <f xml:space="preserve"> ((2* 4)+(2*1)+8+4+4+1+1+1)</f>
        <v>29</v>
      </c>
      <c r="J43" s="283"/>
      <c r="K43" s="286"/>
      <c r="L43" s="107" t="s">
        <v>169</v>
      </c>
      <c r="M43" s="205">
        <v>29</v>
      </c>
      <c r="N43" s="168" t="s">
        <v>146</v>
      </c>
    </row>
    <row r="44" spans="2:14" ht="14.25" customHeight="1" x14ac:dyDescent="0.2">
      <c r="B44" s="276" t="s">
        <v>87</v>
      </c>
      <c r="C44" s="280" t="s">
        <v>195</v>
      </c>
      <c r="D44" s="97" t="s">
        <v>132</v>
      </c>
      <c r="E44" s="155" t="s">
        <v>11</v>
      </c>
      <c r="F44" s="27" t="s">
        <v>96</v>
      </c>
      <c r="G44" s="92">
        <f>((2* 4)+(2*1)+8+4+4+1+1+1)</f>
        <v>29</v>
      </c>
      <c r="J44" s="283"/>
      <c r="K44" s="289" t="s">
        <v>212</v>
      </c>
      <c r="L44" s="148" t="s">
        <v>132</v>
      </c>
      <c r="M44" s="156">
        <f xml:space="preserve"> ((2* 4)+(2*1)+8+4+4+1+1+1)</f>
        <v>29</v>
      </c>
      <c r="N44" s="167" t="s">
        <v>111</v>
      </c>
    </row>
    <row r="45" spans="2:14" ht="14.25" customHeight="1" x14ac:dyDescent="0.2">
      <c r="B45" s="277"/>
      <c r="C45" s="281"/>
      <c r="D45" s="96" t="s">
        <v>160</v>
      </c>
      <c r="E45" s="7" t="s">
        <v>11</v>
      </c>
      <c r="F45" s="88" t="s">
        <v>96</v>
      </c>
      <c r="G45" s="90">
        <f>((2* 4)+(2*1)+8+4+4+1+1+1)</f>
        <v>29</v>
      </c>
      <c r="J45" s="283"/>
      <c r="K45" s="290"/>
      <c r="L45" s="51" t="s">
        <v>160</v>
      </c>
      <c r="M45" s="153">
        <f xml:space="preserve"> ((2* 4)+(2*1)+8+4+4+1+1+1)</f>
        <v>29</v>
      </c>
      <c r="N45" s="177" t="s">
        <v>146</v>
      </c>
    </row>
    <row r="46" spans="2:14" ht="14.25" customHeight="1" x14ac:dyDescent="0.2">
      <c r="B46" s="277"/>
      <c r="C46" s="281"/>
      <c r="D46" s="86" t="s">
        <v>63</v>
      </c>
      <c r="E46" s="88" t="s">
        <v>11</v>
      </c>
      <c r="F46" s="88" t="s">
        <v>94</v>
      </c>
      <c r="G46" s="95">
        <f xml:space="preserve"> ((2*1)+(2*1)+8+4+1+1+1+1)</f>
        <v>20</v>
      </c>
      <c r="J46" s="283"/>
      <c r="K46" s="290"/>
      <c r="L46" s="99" t="s">
        <v>63</v>
      </c>
      <c r="M46" s="147">
        <v>20</v>
      </c>
      <c r="N46" s="177" t="s">
        <v>146</v>
      </c>
    </row>
    <row r="47" spans="2:14" ht="14.25" customHeight="1" x14ac:dyDescent="0.2">
      <c r="B47" s="277"/>
      <c r="C47" s="281"/>
      <c r="D47" s="86" t="s">
        <v>90</v>
      </c>
      <c r="E47" s="88" t="s">
        <v>11</v>
      </c>
      <c r="F47" s="88" t="s">
        <v>94</v>
      </c>
      <c r="G47" s="95">
        <f xml:space="preserve"> ((2*1)+(2*1)+8+4+1+1+1+1)</f>
        <v>20</v>
      </c>
      <c r="J47" s="283"/>
      <c r="K47" s="290"/>
      <c r="L47" s="99" t="s">
        <v>90</v>
      </c>
      <c r="M47" s="147">
        <v>20</v>
      </c>
      <c r="N47" s="177" t="s">
        <v>146</v>
      </c>
    </row>
    <row r="48" spans="2:14" ht="14.25" customHeight="1" thickBot="1" x14ac:dyDescent="0.25">
      <c r="B48" s="287"/>
      <c r="C48" s="288"/>
      <c r="D48" s="29" t="s">
        <v>65</v>
      </c>
      <c r="E48" s="28" t="s">
        <v>11</v>
      </c>
      <c r="F48" s="28" t="s">
        <v>98</v>
      </c>
      <c r="G48" s="93">
        <f xml:space="preserve"> ((2*1)+(2*1)+4+1+4+4+1+4)</f>
        <v>22</v>
      </c>
      <c r="J48" s="283"/>
      <c r="K48" s="291"/>
      <c r="L48" s="109" t="s">
        <v>65</v>
      </c>
      <c r="M48" s="157">
        <f xml:space="preserve"> ((2*1)+(2*1)+4+1+4+4+1+4)</f>
        <v>22</v>
      </c>
      <c r="N48" s="168" t="s">
        <v>146</v>
      </c>
    </row>
    <row r="49" spans="2:14" ht="14.25" customHeight="1" x14ac:dyDescent="0.2">
      <c r="B49" s="276" t="s">
        <v>177</v>
      </c>
      <c r="C49" s="280" t="s">
        <v>178</v>
      </c>
      <c r="D49" s="97" t="s">
        <v>132</v>
      </c>
      <c r="E49" s="27" t="s">
        <v>11</v>
      </c>
      <c r="F49" s="27" t="s">
        <v>95</v>
      </c>
      <c r="G49" s="92">
        <f t="shared" ref="G49:G55" si="5" xml:space="preserve"> ((2*1) + (2*1)+4+1+4+1+4+1)</f>
        <v>19</v>
      </c>
      <c r="J49" s="283"/>
      <c r="K49" s="285" t="s">
        <v>178</v>
      </c>
      <c r="L49" s="148" t="s">
        <v>132</v>
      </c>
      <c r="M49" s="158">
        <v>19</v>
      </c>
      <c r="N49" s="167" t="s">
        <v>111</v>
      </c>
    </row>
    <row r="50" spans="2:14" ht="14.25" customHeight="1" thickBot="1" x14ac:dyDescent="0.25">
      <c r="B50" s="277"/>
      <c r="C50" s="281"/>
      <c r="D50" s="96" t="s">
        <v>160</v>
      </c>
      <c r="E50" s="88" t="s">
        <v>11</v>
      </c>
      <c r="F50" s="88" t="s">
        <v>95</v>
      </c>
      <c r="G50" s="90">
        <f t="shared" si="5"/>
        <v>19</v>
      </c>
      <c r="J50" s="284"/>
      <c r="K50" s="286"/>
      <c r="L50" s="107" t="s">
        <v>160</v>
      </c>
      <c r="M50" s="157">
        <v>19</v>
      </c>
      <c r="N50" s="168" t="s">
        <v>146</v>
      </c>
    </row>
    <row r="51" spans="2:14" ht="14.25" customHeight="1" x14ac:dyDescent="0.2">
      <c r="B51" s="276" t="s">
        <v>179</v>
      </c>
      <c r="C51" s="280" t="s">
        <v>88</v>
      </c>
      <c r="D51" s="87" t="s">
        <v>63</v>
      </c>
      <c r="E51" s="27" t="s">
        <v>11</v>
      </c>
      <c r="F51" s="27" t="s">
        <v>95</v>
      </c>
      <c r="G51" s="92">
        <f t="shared" si="5"/>
        <v>19</v>
      </c>
      <c r="J51" s="308" t="s">
        <v>73</v>
      </c>
      <c r="K51" s="289" t="s">
        <v>88</v>
      </c>
      <c r="L51" s="34" t="s">
        <v>63</v>
      </c>
      <c r="M51" s="158">
        <v>19</v>
      </c>
      <c r="N51" s="167" t="s">
        <v>146</v>
      </c>
    </row>
    <row r="52" spans="2:14" ht="14.25" customHeight="1" thickBot="1" x14ac:dyDescent="0.25">
      <c r="B52" s="277"/>
      <c r="C52" s="281"/>
      <c r="D52" s="86" t="s">
        <v>64</v>
      </c>
      <c r="E52" s="88" t="s">
        <v>11</v>
      </c>
      <c r="F52" s="88" t="s">
        <v>95</v>
      </c>
      <c r="G52" s="90">
        <f t="shared" si="5"/>
        <v>19</v>
      </c>
      <c r="J52" s="223"/>
      <c r="K52" s="291"/>
      <c r="L52" s="30" t="s">
        <v>64</v>
      </c>
      <c r="M52" s="157">
        <v>19</v>
      </c>
      <c r="N52" s="168" t="s">
        <v>146</v>
      </c>
    </row>
    <row r="53" spans="2:14" ht="14.25" customHeight="1" x14ac:dyDescent="0.2">
      <c r="B53" s="278" t="s">
        <v>192</v>
      </c>
      <c r="C53" s="300" t="s">
        <v>192</v>
      </c>
      <c r="D53" s="105" t="s">
        <v>63</v>
      </c>
      <c r="E53" s="27" t="s">
        <v>11</v>
      </c>
      <c r="F53" s="27" t="s">
        <v>95</v>
      </c>
      <c r="G53" s="92">
        <f t="shared" si="5"/>
        <v>19</v>
      </c>
      <c r="J53" s="223"/>
      <c r="K53" s="304" t="s">
        <v>192</v>
      </c>
      <c r="L53" s="34" t="s">
        <v>63</v>
      </c>
      <c r="M53" s="158">
        <v>19</v>
      </c>
      <c r="N53" s="167" t="s">
        <v>146</v>
      </c>
    </row>
    <row r="54" spans="2:14" ht="14.25" customHeight="1" x14ac:dyDescent="0.2">
      <c r="B54" s="279"/>
      <c r="C54" s="295"/>
      <c r="D54" s="106" t="s">
        <v>64</v>
      </c>
      <c r="E54" s="104" t="s">
        <v>11</v>
      </c>
      <c r="F54" s="104" t="s">
        <v>95</v>
      </c>
      <c r="G54" s="90">
        <f t="shared" si="5"/>
        <v>19</v>
      </c>
      <c r="J54" s="223"/>
      <c r="K54" s="305"/>
      <c r="L54" s="159" t="s">
        <v>64</v>
      </c>
      <c r="M54" s="147">
        <v>19</v>
      </c>
      <c r="N54" s="177" t="s">
        <v>146</v>
      </c>
    </row>
    <row r="55" spans="2:14" ht="14.25" customHeight="1" thickBot="1" x14ac:dyDescent="0.25">
      <c r="B55" s="279"/>
      <c r="C55" s="295"/>
      <c r="D55" s="103" t="s">
        <v>58</v>
      </c>
      <c r="E55" s="104" t="s">
        <v>11</v>
      </c>
      <c r="F55" s="104" t="s">
        <v>95</v>
      </c>
      <c r="G55" s="90">
        <f t="shared" si="5"/>
        <v>19</v>
      </c>
      <c r="J55" s="309"/>
      <c r="K55" s="306"/>
      <c r="L55" s="181" t="s">
        <v>58</v>
      </c>
      <c r="M55" s="157">
        <v>19</v>
      </c>
      <c r="N55" s="168" t="s">
        <v>146</v>
      </c>
    </row>
    <row r="56" spans="2:14" ht="14.25" customHeight="1" x14ac:dyDescent="0.2">
      <c r="B56" s="276" t="s">
        <v>52</v>
      </c>
      <c r="C56" s="280" t="s">
        <v>52</v>
      </c>
      <c r="D56" s="102" t="s">
        <v>110</v>
      </c>
      <c r="E56" s="27" t="s">
        <v>7</v>
      </c>
      <c r="F56" s="27" t="s">
        <v>99</v>
      </c>
      <c r="G56" s="94">
        <f t="shared" ref="G56" si="6" xml:space="preserve"> ((2*8)+(2*8)+8+1+1+8+4+4)</f>
        <v>58</v>
      </c>
      <c r="J56" s="282" t="s">
        <v>74</v>
      </c>
      <c r="K56" s="289" t="s">
        <v>186</v>
      </c>
      <c r="L56" s="148" t="s">
        <v>110</v>
      </c>
      <c r="M56" s="166">
        <f t="shared" ref="M56:M63" si="7" xml:space="preserve"> ((2*8)+(2*8)+8+1+1+8+4+4)</f>
        <v>58</v>
      </c>
      <c r="N56" s="167" t="s">
        <v>111</v>
      </c>
    </row>
    <row r="57" spans="2:14" ht="14.25" customHeight="1" x14ac:dyDescent="0.2">
      <c r="B57" s="277"/>
      <c r="C57" s="281"/>
      <c r="D57" s="103" t="s">
        <v>112</v>
      </c>
      <c r="E57" s="104" t="s">
        <v>7</v>
      </c>
      <c r="F57" s="104" t="s">
        <v>99</v>
      </c>
      <c r="G57" s="95">
        <f t="shared" ref="G57:G70" si="8" xml:space="preserve"> ((2*8)+(2*8)+8+1+1+8+4+4)</f>
        <v>58</v>
      </c>
      <c r="J57" s="283"/>
      <c r="K57" s="290"/>
      <c r="L57" s="51" t="s">
        <v>112</v>
      </c>
      <c r="M57" s="160">
        <f t="shared" si="7"/>
        <v>58</v>
      </c>
      <c r="N57" s="177" t="s">
        <v>111</v>
      </c>
    </row>
    <row r="58" spans="2:14" ht="14.25" customHeight="1" x14ac:dyDescent="0.2">
      <c r="B58" s="277"/>
      <c r="C58" s="281"/>
      <c r="D58" s="103" t="s">
        <v>145</v>
      </c>
      <c r="E58" s="104" t="s">
        <v>7</v>
      </c>
      <c r="F58" s="104" t="s">
        <v>99</v>
      </c>
      <c r="G58" s="95">
        <f t="shared" si="8"/>
        <v>58</v>
      </c>
      <c r="J58" s="283"/>
      <c r="K58" s="290"/>
      <c r="L58" s="51" t="s">
        <v>145</v>
      </c>
      <c r="M58" s="160">
        <f t="shared" si="7"/>
        <v>58</v>
      </c>
      <c r="N58" s="177" t="s">
        <v>111</v>
      </c>
    </row>
    <row r="59" spans="2:14" ht="14.25" customHeight="1" x14ac:dyDescent="0.2">
      <c r="B59" s="277"/>
      <c r="C59" s="281"/>
      <c r="D59" s="103" t="s">
        <v>170</v>
      </c>
      <c r="E59" s="104" t="s">
        <v>7</v>
      </c>
      <c r="F59" s="104" t="s">
        <v>99</v>
      </c>
      <c r="G59" s="95">
        <f t="shared" si="8"/>
        <v>58</v>
      </c>
      <c r="J59" s="283"/>
      <c r="K59" s="290"/>
      <c r="L59" s="51" t="s">
        <v>170</v>
      </c>
      <c r="M59" s="160">
        <f t="shared" si="7"/>
        <v>58</v>
      </c>
      <c r="N59" s="177" t="s">
        <v>146</v>
      </c>
    </row>
    <row r="60" spans="2:14" ht="14.25" customHeight="1" x14ac:dyDescent="0.2">
      <c r="B60" s="277"/>
      <c r="C60" s="281"/>
      <c r="D60" s="106" t="s">
        <v>63</v>
      </c>
      <c r="E60" s="104" t="s">
        <v>7</v>
      </c>
      <c r="F60" s="104" t="s">
        <v>99</v>
      </c>
      <c r="G60" s="95">
        <f t="shared" si="8"/>
        <v>58</v>
      </c>
      <c r="J60" s="283"/>
      <c r="K60" s="290"/>
      <c r="L60" s="99" t="s">
        <v>63</v>
      </c>
      <c r="M60" s="160">
        <f t="shared" si="7"/>
        <v>58</v>
      </c>
      <c r="N60" s="177" t="s">
        <v>146</v>
      </c>
    </row>
    <row r="61" spans="2:14" ht="14.25" customHeight="1" x14ac:dyDescent="0.2">
      <c r="B61" s="277"/>
      <c r="C61" s="281"/>
      <c r="D61" s="7" t="s">
        <v>184</v>
      </c>
      <c r="E61" s="104" t="s">
        <v>7</v>
      </c>
      <c r="F61" s="104" t="s">
        <v>99</v>
      </c>
      <c r="G61" s="95">
        <f t="shared" si="8"/>
        <v>58</v>
      </c>
      <c r="J61" s="283"/>
      <c r="K61" s="290"/>
      <c r="L61" s="163" t="s">
        <v>184</v>
      </c>
      <c r="M61" s="160">
        <f t="shared" si="7"/>
        <v>58</v>
      </c>
      <c r="N61" s="177" t="s">
        <v>146</v>
      </c>
    </row>
    <row r="62" spans="2:14" ht="14.25" customHeight="1" x14ac:dyDescent="0.2">
      <c r="B62" s="277"/>
      <c r="C62" s="281"/>
      <c r="D62" s="7" t="s">
        <v>169</v>
      </c>
      <c r="E62" s="104" t="s">
        <v>7</v>
      </c>
      <c r="F62" s="104" t="s">
        <v>99</v>
      </c>
      <c r="G62" s="95">
        <f t="shared" si="8"/>
        <v>58</v>
      </c>
      <c r="J62" s="283"/>
      <c r="K62" s="290"/>
      <c r="L62" s="163" t="s">
        <v>169</v>
      </c>
      <c r="M62" s="160">
        <f t="shared" si="7"/>
        <v>58</v>
      </c>
      <c r="N62" s="177" t="s">
        <v>146</v>
      </c>
    </row>
    <row r="63" spans="2:14" ht="14.25" customHeight="1" thickBot="1" x14ac:dyDescent="0.25">
      <c r="B63" s="287"/>
      <c r="C63" s="288"/>
      <c r="D63" s="41" t="s">
        <v>185</v>
      </c>
      <c r="E63" s="145" t="s">
        <v>7</v>
      </c>
      <c r="F63" s="145" t="s">
        <v>99</v>
      </c>
      <c r="G63" s="93">
        <f t="shared" si="8"/>
        <v>58</v>
      </c>
      <c r="J63" s="283"/>
      <c r="K63" s="291"/>
      <c r="L63" s="165" t="s">
        <v>185</v>
      </c>
      <c r="M63" s="31">
        <f t="shared" si="7"/>
        <v>58</v>
      </c>
      <c r="N63" s="168" t="s">
        <v>111</v>
      </c>
    </row>
    <row r="64" spans="2:14" ht="14.25" customHeight="1" x14ac:dyDescent="0.2">
      <c r="B64" s="276" t="s">
        <v>180</v>
      </c>
      <c r="C64" s="280" t="s">
        <v>72</v>
      </c>
      <c r="D64" s="7" t="s">
        <v>182</v>
      </c>
      <c r="E64" s="27" t="s">
        <v>7</v>
      </c>
      <c r="F64" s="27" t="s">
        <v>99</v>
      </c>
      <c r="G64" s="94">
        <f t="shared" si="8"/>
        <v>58</v>
      </c>
      <c r="J64" s="283"/>
      <c r="K64" s="289" t="s">
        <v>123</v>
      </c>
      <c r="L64" s="173" t="s">
        <v>182</v>
      </c>
      <c r="M64" s="166">
        <v>58</v>
      </c>
      <c r="N64" s="167" t="s">
        <v>146</v>
      </c>
    </row>
    <row r="65" spans="2:17" ht="12.75" thickBot="1" x14ac:dyDescent="0.25">
      <c r="B65" s="277"/>
      <c r="C65" s="281"/>
      <c r="D65" s="7" t="s">
        <v>119</v>
      </c>
      <c r="E65" s="7" t="s">
        <v>7</v>
      </c>
      <c r="F65" s="88" t="s">
        <v>99</v>
      </c>
      <c r="G65" s="95">
        <f t="shared" si="8"/>
        <v>58</v>
      </c>
      <c r="J65" s="283"/>
      <c r="K65" s="291"/>
      <c r="L65" s="165" t="s">
        <v>119</v>
      </c>
      <c r="M65" s="31">
        <f xml:space="preserve"> ((2*8)+(2*8)+8+1+1+8+4+4)</f>
        <v>58</v>
      </c>
      <c r="N65" s="168" t="s">
        <v>146</v>
      </c>
    </row>
    <row r="66" spans="2:17" x14ac:dyDescent="0.2">
      <c r="B66" s="326" t="s">
        <v>161</v>
      </c>
      <c r="C66" s="328" t="s">
        <v>188</v>
      </c>
      <c r="D66" s="155" t="s">
        <v>182</v>
      </c>
      <c r="E66" s="27" t="s">
        <v>7</v>
      </c>
      <c r="F66" s="27" t="s">
        <v>99</v>
      </c>
      <c r="G66" s="94">
        <f t="shared" si="8"/>
        <v>58</v>
      </c>
      <c r="J66" s="283"/>
      <c r="K66" s="289" t="s">
        <v>187</v>
      </c>
      <c r="L66" s="173" t="s">
        <v>182</v>
      </c>
      <c r="M66" s="166">
        <v>58</v>
      </c>
      <c r="N66" s="167" t="s">
        <v>146</v>
      </c>
    </row>
    <row r="67" spans="2:17" ht="12.75" thickBot="1" x14ac:dyDescent="0.25">
      <c r="B67" s="327"/>
      <c r="C67" s="329"/>
      <c r="D67" s="41" t="s">
        <v>119</v>
      </c>
      <c r="E67" s="41" t="s">
        <v>7</v>
      </c>
      <c r="F67" s="145" t="s">
        <v>99</v>
      </c>
      <c r="G67" s="93">
        <f t="shared" si="8"/>
        <v>58</v>
      </c>
      <c r="J67" s="283"/>
      <c r="K67" s="291"/>
      <c r="L67" s="165" t="s">
        <v>119</v>
      </c>
      <c r="M67" s="31">
        <f xml:space="preserve"> ((2*8)+(2*8)+8+1+1+8+4+4)</f>
        <v>58</v>
      </c>
      <c r="N67" s="168" t="s">
        <v>146</v>
      </c>
    </row>
    <row r="68" spans="2:17" ht="12" customHeight="1" thickBot="1" x14ac:dyDescent="0.25">
      <c r="B68" s="171" t="s">
        <v>126</v>
      </c>
      <c r="C68" s="172" t="s">
        <v>72</v>
      </c>
      <c r="D68" s="172" t="s">
        <v>181</v>
      </c>
      <c r="E68" s="7" t="s">
        <v>7</v>
      </c>
      <c r="F68" s="104" t="s">
        <v>99</v>
      </c>
      <c r="G68" s="95">
        <f t="shared" si="8"/>
        <v>58</v>
      </c>
      <c r="J68" s="283"/>
      <c r="K68" s="206" t="s">
        <v>72</v>
      </c>
      <c r="L68" s="169" t="s">
        <v>181</v>
      </c>
      <c r="M68" s="110">
        <f xml:space="preserve"> ((2*8)+(2*8)+8+1+1+8+4+4)</f>
        <v>58</v>
      </c>
      <c r="N68" s="170" t="s">
        <v>190</v>
      </c>
    </row>
    <row r="69" spans="2:17" x14ac:dyDescent="0.2">
      <c r="B69" s="326" t="s">
        <v>133</v>
      </c>
      <c r="C69" s="330" t="s">
        <v>189</v>
      </c>
      <c r="D69" s="155" t="s">
        <v>182</v>
      </c>
      <c r="E69" s="27" t="s">
        <v>7</v>
      </c>
      <c r="F69" s="27" t="s">
        <v>99</v>
      </c>
      <c r="G69" s="94">
        <f t="shared" si="8"/>
        <v>58</v>
      </c>
      <c r="J69" s="283"/>
      <c r="K69" s="332" t="s">
        <v>189</v>
      </c>
      <c r="L69" s="173" t="s">
        <v>182</v>
      </c>
      <c r="M69" s="166">
        <v>58</v>
      </c>
      <c r="N69" s="167" t="s">
        <v>146</v>
      </c>
    </row>
    <row r="70" spans="2:17" s="100" customFormat="1" ht="12.75" thickBot="1" x14ac:dyDescent="0.25">
      <c r="B70" s="327"/>
      <c r="C70" s="331"/>
      <c r="D70" s="41" t="s">
        <v>119</v>
      </c>
      <c r="E70" s="41" t="s">
        <v>7</v>
      </c>
      <c r="F70" s="145" t="s">
        <v>99</v>
      </c>
      <c r="G70" s="93">
        <f t="shared" si="8"/>
        <v>58</v>
      </c>
      <c r="J70" s="284"/>
      <c r="K70" s="333"/>
      <c r="L70" s="165" t="s">
        <v>119</v>
      </c>
      <c r="M70" s="31">
        <f xml:space="preserve"> ((2*8)+(2*8)+8+1+1+8+4+4)</f>
        <v>58</v>
      </c>
      <c r="N70" s="168" t="s">
        <v>146</v>
      </c>
      <c r="Q70"/>
    </row>
    <row r="71" spans="2:17" ht="12" customHeight="1" x14ac:dyDescent="0.2">
      <c r="D71" s="89"/>
      <c r="E71" s="100"/>
      <c r="F71" s="100"/>
      <c r="G71"/>
      <c r="H71"/>
      <c r="I71"/>
      <c r="K71" s="149"/>
      <c r="N71" s="100"/>
      <c r="Q71" s="100"/>
    </row>
    <row r="72" spans="2:17" ht="12" customHeight="1" x14ac:dyDescent="0.2">
      <c r="D72" s="89"/>
      <c r="E72" s="100"/>
      <c r="F72" s="100"/>
      <c r="G72"/>
      <c r="H72"/>
      <c r="I72"/>
      <c r="K72" s="149"/>
      <c r="N72" s="100"/>
    </row>
    <row r="73" spans="2:17" ht="12" customHeight="1" x14ac:dyDescent="0.2">
      <c r="D73" s="89"/>
      <c r="E73" s="100"/>
      <c r="F73" s="100"/>
      <c r="G73"/>
      <c r="H73"/>
      <c r="I73"/>
      <c r="K73" s="149"/>
      <c r="N73" s="100"/>
    </row>
    <row r="74" spans="2:17" ht="12" customHeight="1" x14ac:dyDescent="0.2"/>
    <row r="75" spans="2:17" ht="12.75" customHeight="1" x14ac:dyDescent="0.2"/>
    <row r="76" spans="2:17" ht="12.75" customHeight="1" x14ac:dyDescent="0.2"/>
  </sheetData>
  <mergeCells count="66">
    <mergeCell ref="R5:R6"/>
    <mergeCell ref="P4:P8"/>
    <mergeCell ref="P9:P10"/>
    <mergeCell ref="P11:P13"/>
    <mergeCell ref="S4:S13"/>
    <mergeCell ref="K56:K63"/>
    <mergeCell ref="J56:J70"/>
    <mergeCell ref="B64:B65"/>
    <mergeCell ref="C64:C65"/>
    <mergeCell ref="K64:K65"/>
    <mergeCell ref="B66:B67"/>
    <mergeCell ref="C66:C67"/>
    <mergeCell ref="K66:K67"/>
    <mergeCell ref="B69:B70"/>
    <mergeCell ref="C69:C70"/>
    <mergeCell ref="K69:K70"/>
    <mergeCell ref="J2:N2"/>
    <mergeCell ref="K27:K28"/>
    <mergeCell ref="K12:K22"/>
    <mergeCell ref="B25:B26"/>
    <mergeCell ref="B27:B28"/>
    <mergeCell ref="J27:J33"/>
    <mergeCell ref="B2:G2"/>
    <mergeCell ref="B8:B11"/>
    <mergeCell ref="B4:B7"/>
    <mergeCell ref="C4:C7"/>
    <mergeCell ref="F3:G3"/>
    <mergeCell ref="C8:C11"/>
    <mergeCell ref="B56:B63"/>
    <mergeCell ref="C56:C63"/>
    <mergeCell ref="Q5:Q6"/>
    <mergeCell ref="Q7:Q8"/>
    <mergeCell ref="C53:C55"/>
    <mergeCell ref="C51:C52"/>
    <mergeCell ref="K51:K52"/>
    <mergeCell ref="C25:C26"/>
    <mergeCell ref="C27:C28"/>
    <mergeCell ref="K4:K7"/>
    <mergeCell ref="K29:K33"/>
    <mergeCell ref="K53:K55"/>
    <mergeCell ref="K8:K11"/>
    <mergeCell ref="K25:K26"/>
    <mergeCell ref="J51:J55"/>
    <mergeCell ref="B12:B22"/>
    <mergeCell ref="C29:C33"/>
    <mergeCell ref="B29:B33"/>
    <mergeCell ref="J4:J26"/>
    <mergeCell ref="K38:K43"/>
    <mergeCell ref="B44:B48"/>
    <mergeCell ref="C44:C48"/>
    <mergeCell ref="K44:K48"/>
    <mergeCell ref="K23:K24"/>
    <mergeCell ref="C23:C24"/>
    <mergeCell ref="C12:C22"/>
    <mergeCell ref="B23:B24"/>
    <mergeCell ref="J34:J50"/>
    <mergeCell ref="K49:K50"/>
    <mergeCell ref="B34:B37"/>
    <mergeCell ref="C34:C37"/>
    <mergeCell ref="K34:K37"/>
    <mergeCell ref="B51:B52"/>
    <mergeCell ref="B53:B55"/>
    <mergeCell ref="B38:B43"/>
    <mergeCell ref="C38:C43"/>
    <mergeCell ref="B49:B50"/>
    <mergeCell ref="C49:C50"/>
  </mergeCells>
  <pageMargins left="0.7" right="0.7" top="0.75" bottom="0.75" header="0.3" footer="0.3"/>
  <pageSetup orientation="portrait" r:id="rId1"/>
  <ignoredErrors>
    <ignoredError sqref="G22 M22 G37 G4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workbookViewId="0">
      <selection activeCell="D23" sqref="D23"/>
    </sheetView>
  </sheetViews>
  <sheetFormatPr baseColWidth="10" defaultRowHeight="12" x14ac:dyDescent="0.2"/>
  <cols>
    <col min="1" max="1" width="12.33203125" style="100" customWidth="1"/>
    <col min="2" max="2" width="22.5" style="149" customWidth="1"/>
    <col min="3" max="3" width="33.83203125" customWidth="1"/>
    <col min="4" max="4" width="10.83203125" style="175" customWidth="1"/>
    <col min="5" max="5" width="40.33203125" style="342" customWidth="1"/>
    <col min="6" max="6" width="39" style="342" customWidth="1"/>
  </cols>
  <sheetData>
    <row r="1" spans="1:17" ht="12.75" thickBot="1" x14ac:dyDescent="0.25"/>
    <row r="2" spans="1:17" ht="21" customHeight="1" thickBot="1" x14ac:dyDescent="0.25">
      <c r="B2" s="346" t="s">
        <v>225</v>
      </c>
      <c r="C2" s="347"/>
      <c r="D2" s="347"/>
      <c r="E2" s="347"/>
      <c r="F2" s="348"/>
    </row>
    <row r="3" spans="1:17" ht="24.75" customHeight="1" thickBot="1" x14ac:dyDescent="0.25">
      <c r="B3" s="349" t="s">
        <v>80</v>
      </c>
      <c r="C3" s="350" t="s">
        <v>82</v>
      </c>
      <c r="D3" s="351" t="s">
        <v>167</v>
      </c>
      <c r="E3" s="351" t="s">
        <v>216</v>
      </c>
      <c r="F3" s="352" t="s">
        <v>217</v>
      </c>
    </row>
    <row r="4" spans="1:17" s="83" customFormat="1" ht="51" x14ac:dyDescent="0.2">
      <c r="A4" s="101"/>
      <c r="B4" s="353" t="s">
        <v>210</v>
      </c>
      <c r="C4" s="354" t="s">
        <v>221</v>
      </c>
      <c r="D4" s="355" t="s">
        <v>111</v>
      </c>
      <c r="E4" s="344" t="s">
        <v>219</v>
      </c>
      <c r="F4" s="345" t="s">
        <v>220</v>
      </c>
    </row>
    <row r="5" spans="1:17" s="83" customFormat="1" ht="38.25" x14ac:dyDescent="0.2">
      <c r="A5" s="101"/>
      <c r="B5" s="356"/>
      <c r="C5" s="357" t="s">
        <v>138</v>
      </c>
      <c r="D5" s="358" t="s">
        <v>111</v>
      </c>
      <c r="E5" s="359" t="s">
        <v>226</v>
      </c>
      <c r="F5" s="360"/>
    </row>
    <row r="6" spans="1:17" ht="36.75" customHeight="1" x14ac:dyDescent="0.2">
      <c r="B6" s="361" t="s">
        <v>211</v>
      </c>
      <c r="C6" s="359" t="s">
        <v>65</v>
      </c>
      <c r="D6" s="362" t="s">
        <v>146</v>
      </c>
      <c r="E6" s="343" t="s">
        <v>222</v>
      </c>
      <c r="F6" s="363" t="s">
        <v>223</v>
      </c>
    </row>
    <row r="7" spans="1:17" s="100" customFormat="1" ht="41.25" customHeight="1" x14ac:dyDescent="0.2">
      <c r="B7" s="364" t="s">
        <v>227</v>
      </c>
      <c r="C7" s="357" t="s">
        <v>110</v>
      </c>
      <c r="D7" s="362" t="s">
        <v>111</v>
      </c>
      <c r="E7" s="365" t="s">
        <v>228</v>
      </c>
      <c r="F7" s="366" t="s">
        <v>229</v>
      </c>
      <c r="G7"/>
      <c r="H7"/>
      <c r="I7"/>
      <c r="J7"/>
      <c r="K7"/>
      <c r="L7"/>
      <c r="M7"/>
      <c r="N7"/>
      <c r="O7"/>
      <c r="P7"/>
      <c r="Q7"/>
    </row>
    <row r="8" spans="1:17" s="100" customFormat="1" ht="27.75" customHeight="1" x14ac:dyDescent="0.2">
      <c r="B8" s="364"/>
      <c r="C8" s="357" t="s">
        <v>112</v>
      </c>
      <c r="D8" s="362" t="s">
        <v>111</v>
      </c>
      <c r="E8" s="365"/>
      <c r="F8" s="366"/>
      <c r="G8"/>
      <c r="H8"/>
      <c r="I8"/>
      <c r="J8"/>
      <c r="K8"/>
      <c r="L8"/>
      <c r="M8"/>
      <c r="N8"/>
      <c r="O8"/>
      <c r="P8"/>
      <c r="Q8"/>
    </row>
    <row r="9" spans="1:17" s="100" customFormat="1" ht="27.75" customHeight="1" x14ac:dyDescent="0.2">
      <c r="B9" s="367" t="s">
        <v>230</v>
      </c>
      <c r="C9" s="368" t="s">
        <v>132</v>
      </c>
      <c r="D9" s="362"/>
      <c r="E9" s="343" t="s">
        <v>231</v>
      </c>
      <c r="F9" s="369" t="s">
        <v>232</v>
      </c>
      <c r="G9"/>
      <c r="H9"/>
      <c r="I9"/>
      <c r="J9"/>
      <c r="K9"/>
      <c r="L9"/>
      <c r="M9"/>
      <c r="N9"/>
      <c r="O9"/>
      <c r="P9"/>
      <c r="Q9"/>
    </row>
    <row r="10" spans="1:17" ht="38.25" customHeight="1" x14ac:dyDescent="0.2">
      <c r="B10" s="370"/>
      <c r="C10" s="371"/>
      <c r="D10" s="362" t="s">
        <v>111</v>
      </c>
      <c r="E10" s="343" t="s">
        <v>233</v>
      </c>
      <c r="F10" s="372"/>
    </row>
    <row r="11" spans="1:17" ht="36.75" customHeight="1" x14ac:dyDescent="0.2">
      <c r="B11" s="370"/>
      <c r="C11" s="357" t="s">
        <v>170</v>
      </c>
      <c r="D11" s="362" t="s">
        <v>146</v>
      </c>
      <c r="E11" s="373" t="s">
        <v>218</v>
      </c>
      <c r="F11" s="369" t="s">
        <v>224</v>
      </c>
    </row>
    <row r="12" spans="1:17" ht="21.75" customHeight="1" x14ac:dyDescent="0.2">
      <c r="B12" s="370"/>
      <c r="C12" s="357" t="s">
        <v>169</v>
      </c>
      <c r="D12" s="362" t="s">
        <v>146</v>
      </c>
      <c r="E12" s="374"/>
      <c r="F12" s="372"/>
    </row>
    <row r="13" spans="1:17" ht="35.25" customHeight="1" thickBot="1" x14ac:dyDescent="0.25">
      <c r="B13" s="375"/>
      <c r="C13" s="376" t="s">
        <v>160</v>
      </c>
      <c r="D13" s="377" t="s">
        <v>146</v>
      </c>
      <c r="E13" s="378" t="s">
        <v>234</v>
      </c>
      <c r="F13" s="379" t="s">
        <v>235</v>
      </c>
    </row>
    <row r="14" spans="1:17" s="100" customFormat="1" ht="12" customHeight="1" x14ac:dyDescent="0.2">
      <c r="A14"/>
      <c r="B14" s="149"/>
      <c r="C14"/>
      <c r="E14" s="342"/>
      <c r="F14" s="342"/>
      <c r="G14"/>
      <c r="H14"/>
      <c r="I14"/>
      <c r="J14"/>
      <c r="K14"/>
      <c r="L14"/>
      <c r="M14"/>
      <c r="N14"/>
      <c r="O14"/>
      <c r="P14"/>
      <c r="Q14"/>
    </row>
    <row r="15" spans="1:17" s="100" customFormat="1" ht="12" customHeight="1" x14ac:dyDescent="0.2">
      <c r="A15"/>
      <c r="B15" s="149"/>
      <c r="C15"/>
      <c r="E15" s="342"/>
      <c r="F15" s="342"/>
      <c r="G15"/>
      <c r="H15"/>
      <c r="I15"/>
      <c r="J15"/>
      <c r="K15"/>
      <c r="L15"/>
      <c r="M15"/>
      <c r="N15"/>
      <c r="O15"/>
      <c r="P15"/>
      <c r="Q15"/>
    </row>
    <row r="16" spans="1:17" s="100" customFormat="1" ht="12" customHeight="1" x14ac:dyDescent="0.2">
      <c r="A16"/>
      <c r="B16" s="149"/>
      <c r="C16" s="342"/>
      <c r="D16"/>
      <c r="E16"/>
      <c r="F16"/>
      <c r="G16"/>
      <c r="H16"/>
      <c r="I16"/>
      <c r="J16"/>
      <c r="K16"/>
      <c r="L16"/>
      <c r="M16"/>
      <c r="N16"/>
    </row>
    <row r="17" spans="1:14" s="100" customFormat="1" ht="12" customHeight="1" x14ac:dyDescent="0.2">
      <c r="A17"/>
      <c r="B17" s="149"/>
      <c r="C17" s="342"/>
      <c r="D17"/>
      <c r="E17"/>
      <c r="F17"/>
      <c r="G17"/>
      <c r="H17"/>
      <c r="I17"/>
      <c r="J17"/>
      <c r="K17"/>
      <c r="L17"/>
      <c r="M17"/>
      <c r="N17"/>
    </row>
    <row r="18" spans="1:14" s="100" customFormat="1" ht="12.75" customHeight="1" x14ac:dyDescent="0.2">
      <c r="A18"/>
      <c r="B18" s="149"/>
      <c r="C18" s="342"/>
      <c r="D18"/>
      <c r="E18"/>
      <c r="F18"/>
      <c r="G18"/>
      <c r="H18"/>
      <c r="I18"/>
      <c r="J18"/>
      <c r="K18"/>
      <c r="L18"/>
      <c r="M18"/>
      <c r="N18"/>
    </row>
    <row r="19" spans="1:14" s="100" customFormat="1" ht="12.75" customHeight="1" x14ac:dyDescent="0.2">
      <c r="A19"/>
      <c r="B19" s="149"/>
      <c r="C19" s="342"/>
      <c r="D19"/>
      <c r="E19"/>
      <c r="F19"/>
      <c r="G19"/>
      <c r="H19"/>
      <c r="I19"/>
      <c r="J19"/>
      <c r="K19"/>
      <c r="L19"/>
      <c r="M19"/>
      <c r="N19"/>
    </row>
    <row r="20" spans="1:14" x14ac:dyDescent="0.2">
      <c r="A20"/>
      <c r="C20" s="342"/>
      <c r="D20"/>
      <c r="E20"/>
      <c r="F20"/>
    </row>
    <row r="21" spans="1:14" x14ac:dyDescent="0.2">
      <c r="A21"/>
      <c r="C21" s="342"/>
      <c r="D21"/>
      <c r="E21"/>
      <c r="F21"/>
    </row>
    <row r="22" spans="1:14" x14ac:dyDescent="0.2">
      <c r="A22"/>
      <c r="C22" s="342"/>
      <c r="D22"/>
      <c r="E22"/>
      <c r="F22"/>
    </row>
    <row r="23" spans="1:14" x14ac:dyDescent="0.2">
      <c r="C23" s="342"/>
      <c r="D23"/>
      <c r="E23"/>
      <c r="F23"/>
    </row>
    <row r="24" spans="1:14" x14ac:dyDescent="0.2">
      <c r="C24" s="342"/>
      <c r="D24"/>
      <c r="E24"/>
      <c r="F24"/>
    </row>
  </sheetData>
  <mergeCells count="10">
    <mergeCell ref="F11:F12"/>
    <mergeCell ref="E11:E12"/>
    <mergeCell ref="B9:B13"/>
    <mergeCell ref="B7:B8"/>
    <mergeCell ref="F7:F8"/>
    <mergeCell ref="E7:E8"/>
    <mergeCell ref="C9:C10"/>
    <mergeCell ref="B2:F2"/>
    <mergeCell ref="F9:F10"/>
    <mergeCell ref="B4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Clasificación </vt:lpstr>
      <vt:lpstr>Aspectos por Actividad</vt:lpstr>
      <vt:lpstr>Valoración de Imp </vt:lpstr>
      <vt:lpstr>R&amp;O Aspectos Amb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ALDEMAR YARCE AGUDELO</dc:creator>
  <cp:lastModifiedBy>IDU 073-2009</cp:lastModifiedBy>
  <cp:lastPrinted>2017-06-12T20:10:24Z</cp:lastPrinted>
  <dcterms:created xsi:type="dcterms:W3CDTF">2017-06-01T15:28:59Z</dcterms:created>
  <dcterms:modified xsi:type="dcterms:W3CDTF">2018-09-28T18:47:30Z</dcterms:modified>
</cp:coreProperties>
</file>